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Заявка" sheetId="1" state="visible" r:id="rId1"/>
    <sheet name="Как пользоваться" sheetId="2" state="visible" r:id="rId2"/>
    <sheet name="Где Excel заканчивается" sheetId="3" state="visible" r:id="rId3"/>
    <sheet name="Справочник" sheetId="4" state="visible" r:id="rId4"/>
  </sheets>
  <definedNames>
    <definedName name="_xlnm.Print_Titles" localSheetId="0">'Заявка'!$15:$15</definedName>
    <definedName name="_xlnm.Print_Titles" localSheetId="3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.MM.YYYY"/>
    <numFmt numFmtId="166" formatCode="# ##0"/>
    <numFmt numFmtId="167" formatCode="# ##0.0"/>
    <numFmt numFmtId="168" formatCode="# ##0 &quot;Р&quot;"/>
  </numFmts>
  <fonts count="16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color rgb="000F1F2E"/>
      <sz val="11"/>
    </font>
    <font>
      <name val="Arial"/>
      <b val="1"/>
      <color rgb="000F1F2E"/>
      <sz val="12"/>
    </font>
    <font>
      <name val="Arial"/>
      <b val="1"/>
      <color rgb="002563EB"/>
      <sz val="12"/>
    </font>
    <font>
      <name val="Arial"/>
      <b val="1"/>
      <color rgb="000F1F2E"/>
      <sz val="13"/>
    </font>
    <font>
      <name val="Arial"/>
      <i val="1"/>
      <color rgb="008B98A5"/>
      <sz val="10"/>
    </font>
    <font>
      <name val="Arial"/>
      <b val="1"/>
      <color rgb="000F1F2E"/>
      <sz val="11"/>
    </font>
    <font>
      <name val="Arial"/>
      <color rgb="002563EB"/>
      <sz val="11"/>
      <u val="single"/>
    </font>
    <font>
      <name val="Arial"/>
      <color rgb="0022364A"/>
      <sz val="11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6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  <border>
      <left/>
      <right/>
      <top style="thin">
        <color rgb="00E8ECF0"/>
      </top>
      <bottom/>
      <diagonal/>
    </border>
    <border>
      <left/>
      <right style="thin">
        <color rgb="00E8ECF0"/>
      </right>
      <top style="thin">
        <color rgb="00E8ECF0"/>
      </top>
      <bottom/>
      <diagonal/>
    </border>
    <border>
      <left/>
      <right/>
      <top style="thin">
        <color rgb="00E8ECF0"/>
      </top>
      <bottom style="thin">
        <color rgb="00E8ECF0"/>
      </bottom>
      <diagonal/>
    </border>
    <border>
      <left/>
      <right style="thin">
        <color rgb="00E8ECF0"/>
      </right>
      <top style="thin">
        <color rgb="00E8ECF0"/>
      </top>
      <bottom style="thin">
        <color rgb="00E8ECF0"/>
      </bottom>
      <diagonal/>
    </border>
  </borders>
  <cellStyleXfs count="1">
    <xf numFmtId="0" fontId="0" fillId="0" borderId="0"/>
  </cellStyleXfs>
  <cellXfs count="5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5" fontId="4" fillId="2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center" vertical="center"/>
    </xf>
    <xf numFmtId="167" fontId="4" fillId="0" borderId="1" applyAlignment="1" pivotButton="0" quotePrefix="0" xfId="0">
      <alignment horizontal="center" vertical="center"/>
    </xf>
    <xf numFmtId="168" fontId="4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/>
    </xf>
    <xf numFmtId="166" fontId="4" fillId="2" borderId="1" applyAlignment="1" pivotButton="0" quotePrefix="0" xfId="0">
      <alignment horizontal="center" vertical="center"/>
    </xf>
    <xf numFmtId="167" fontId="4" fillId="2" borderId="1" applyAlignment="1" pivotButton="0" quotePrefix="0" xfId="0">
      <alignment horizontal="center" vertical="center"/>
    </xf>
    <xf numFmtId="168" fontId="4" fillId="2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 wrapText="1"/>
    </xf>
    <xf numFmtId="166" fontId="8" fillId="2" borderId="1" applyAlignment="1" pivotButton="0" quotePrefix="0" xfId="0">
      <alignment horizontal="center" vertical="center"/>
    </xf>
    <xf numFmtId="167" fontId="8" fillId="2" borderId="1" applyAlignment="1" pivotButton="0" quotePrefix="0" xfId="0">
      <alignment horizontal="center" vertical="center"/>
    </xf>
    <xf numFmtId="168" fontId="8" fillId="2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 wrapText="1"/>
    </xf>
    <xf numFmtId="166" fontId="8" fillId="0" borderId="1" applyAlignment="1" pivotButton="0" quotePrefix="0" xfId="0">
      <alignment horizontal="center" vertical="center"/>
    </xf>
    <xf numFmtId="167" fontId="8" fillId="0" borderId="1" applyAlignment="1" pivotButton="0" quotePrefix="0" xfId="0">
      <alignment horizontal="center" vertical="center"/>
    </xf>
    <xf numFmtId="168" fontId="8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right" vertical="center"/>
    </xf>
    <xf numFmtId="0" fontId="0" fillId="2" borderId="1" pivotButton="0" quotePrefix="0" xfId="0"/>
    <xf numFmtId="166" fontId="3" fillId="2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right" vertical="center"/>
    </xf>
    <xf numFmtId="0" fontId="0" fillId="0" borderId="1" pivotButton="0" quotePrefix="0" xfId="0"/>
    <xf numFmtId="168" fontId="10" fillId="0" borderId="1" applyAlignment="1" pivotButton="0" quotePrefix="0" xfId="0">
      <alignment horizontal="center" vertical="center"/>
    </xf>
    <xf numFmtId="0" fontId="11" fillId="0" borderId="0" pivotButton="0" quotePrefix="0" xfId="0"/>
    <xf numFmtId="168" fontId="8" fillId="0" borderId="1" applyAlignment="1" pivotButton="0" quotePrefix="0" xfId="0">
      <alignment horizontal="center" vertical="center"/>
    </xf>
    <xf numFmtId="0" fontId="12" fillId="0" borderId="0" applyAlignment="1" pivotButton="0" quotePrefix="0" xfId="0">
      <alignment horizontal="left" vertical="top" wrapText="1"/>
    </xf>
    <xf numFmtId="0" fontId="13" fillId="0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center" wrapText="1"/>
    </xf>
    <xf numFmtId="0" fontId="14" fillId="0" borderId="0" applyAlignment="1" pivotButton="0" quotePrefix="0" xfId="0">
      <alignment horizontal="left" vertical="center" wrapText="1"/>
    </xf>
    <xf numFmtId="0" fontId="15" fillId="0" borderId="1" applyAlignment="1" pivotButton="0" quotePrefix="0" xfId="0">
      <alignment horizontal="left" vertical="center" wrapText="1"/>
    </xf>
    <xf numFmtId="0" fontId="15" fillId="2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 wrapText="1"/>
    </xf>
    <xf numFmtId="167" fontId="10" fillId="2" borderId="1" applyAlignment="1" pivotButton="0" quotePrefix="0" xfId="0">
      <alignment horizontal="center" vertical="center"/>
    </xf>
    <xf numFmtId="168" fontId="10" fillId="2" borderId="1" applyAlignment="1" pivotButton="0" quotePrefix="0" xfId="0">
      <alignment horizontal="center" vertical="center"/>
    </xf>
    <xf numFmtId="166" fontId="10" fillId="2" borderId="1" applyAlignment="1" pivotButton="0" quotePrefix="0" xfId="0">
      <alignment horizontal="center" vertical="center"/>
    </xf>
    <xf numFmtId="166" fontId="8" fillId="0" borderId="1" applyAlignment="1" pivotButton="0" quotePrefix="0" xfId="0">
      <alignment horizontal="left" vertical="center" wrapText="1"/>
    </xf>
    <xf numFmtId="166" fontId="8" fillId="2" borderId="1" applyAlignment="1" pivotButton="0" quotePrefix="0" xfId="0">
      <alignment horizontal="left" vertical="center" wrapText="1"/>
    </xf>
    <xf numFmtId="2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ill>
        <patternFill patternType="solid">
          <fgColor rgb="00EEF6F1"/>
        </patternFill>
      </fill>
    </dxf>
    <dxf>
      <fill>
        <patternFill patternType="solid">
          <fgColor rgb="00FA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ayavka-na-zapchasti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ayavka-na-zapchasti&amp;utm_content=howto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ayavka-na-zapchasti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63"/>
  <sheetViews>
    <sheetView workbookViewId="0">
      <pane xSplit="2" ySplit="15" topLeftCell="C1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4" customWidth="1" min="2" max="2"/>
    <col width="11" customWidth="1" min="3" max="3"/>
    <col width="20" customWidth="1" min="4" max="4"/>
    <col width="20" customWidth="1" min="5" max="5"/>
    <col width="34" customWidth="1" min="6" max="6"/>
    <col width="7" customWidth="1" min="7" max="7"/>
    <col width="9" customWidth="1" min="8" max="8"/>
    <col width="12" customWidth="1" min="9" max="9"/>
    <col width="14" customWidth="1" min="10" max="10"/>
    <col width="11" customWidth="1" min="11" max="11"/>
    <col width="14" customWidth="1" min="12" max="12"/>
    <col width="15" customWidth="1" min="13" max="13"/>
  </cols>
  <sheetData>
    <row r="1" ht="26" customHeight="1">
      <c r="A1" s="1" t="inlineStr">
        <is>
          <t>Заявка на запчасти и материалы</t>
        </is>
      </c>
    </row>
    <row r="2" ht="18" customHeight="1">
      <c r="A2" s="2" t="inlineStr">
        <is>
          <t>Заполните шапку и позиции. Суммы и итоги считаются формулами. Печать — А4, альбом.</t>
        </is>
      </c>
    </row>
    <row r="4" ht="20" customHeight="1">
      <c r="A4" s="3" t="inlineStr">
        <is>
          <t>Организация</t>
        </is>
      </c>
      <c r="C4" s="4" t="inlineStr">
        <is>
          <t>ООО «Пример»</t>
        </is>
      </c>
      <c r="D4" s="5" t="n"/>
      <c r="E4" s="5" t="n"/>
      <c r="F4" s="6" t="n"/>
    </row>
    <row r="5" ht="20" customHeight="1">
      <c r="A5" s="3" t="inlineStr">
        <is>
          <t>Подразделение / участок</t>
        </is>
      </c>
      <c r="C5" s="4" t="inlineStr">
        <is>
          <t>Участок механизации</t>
        </is>
      </c>
      <c r="D5" s="5" t="n"/>
      <c r="E5" s="5" t="n"/>
      <c r="F5" s="6" t="n"/>
    </row>
    <row r="6" ht="20" customHeight="1">
      <c r="A6" s="3" t="inlineStr">
        <is>
          <t>Заявка №</t>
        </is>
      </c>
      <c r="C6" s="4" t="inlineStr">
        <is>
          <t>142</t>
        </is>
      </c>
      <c r="D6" s="5" t="n"/>
      <c r="E6" s="5" t="n"/>
      <c r="F6" s="6" t="n"/>
    </row>
    <row r="7" ht="20" customHeight="1">
      <c r="A7" s="3" t="inlineStr">
        <is>
          <t>Дата заявки</t>
        </is>
      </c>
      <c r="C7" s="7" t="n">
        <v>46263</v>
      </c>
      <c r="D7" s="5" t="n"/>
      <c r="E7" s="5" t="n"/>
      <c r="F7" s="6" t="n"/>
    </row>
    <row r="8" ht="20" customHeight="1">
      <c r="A8" s="3" t="inlineStr">
        <is>
          <t>Заявитель (ФИО, должность)</t>
        </is>
      </c>
      <c r="C8" s="4" t="inlineStr">
        <is>
          <t>Иванов П.Н., механик участка</t>
        </is>
      </c>
      <c r="D8" s="5" t="n"/>
      <c r="E8" s="5" t="n"/>
      <c r="F8" s="6" t="n"/>
    </row>
    <row r="9" ht="20" customHeight="1">
      <c r="A9" s="3" t="inlineStr">
        <is>
          <t>Контакт заявителя</t>
        </is>
      </c>
      <c r="C9" s="4" t="inlineStr">
        <is>
          <t>+7 900 000-00-00</t>
        </is>
      </c>
      <c r="D9" s="5" t="n"/>
      <c r="E9" s="5" t="n"/>
      <c r="F9" s="6" t="n"/>
    </row>
    <row r="10" ht="20" customHeight="1">
      <c r="A10" s="3" t="inlineStr">
        <is>
          <t>Требуемый срок поставки</t>
        </is>
      </c>
      <c r="C10" s="7" t="n">
        <v>46273</v>
      </c>
      <c r="D10" s="5" t="n"/>
      <c r="E10" s="5" t="n"/>
      <c r="F10" s="6" t="n"/>
    </row>
    <row r="11" ht="20" customHeight="1">
      <c r="A11" s="3" t="inlineStr">
        <is>
          <t>Куда доставить</t>
        </is>
      </c>
      <c r="C11" s="4" t="inlineStr">
        <is>
          <t>База, ул. Индустриальная 4, склад №2</t>
        </is>
      </c>
      <c r="D11" s="5" t="n"/>
      <c r="E11" s="5" t="n"/>
      <c r="F11" s="6" t="n"/>
    </row>
    <row r="12" ht="20" customHeight="1">
      <c r="A12" s="3" t="inlineStr">
        <is>
          <t>Согласующий</t>
        </is>
      </c>
      <c r="C12" s="4" t="inlineStr">
        <is>
          <t>Главный инженер</t>
        </is>
      </c>
      <c r="D12" s="5" t="n"/>
      <c r="E12" s="5" t="n"/>
      <c r="F12" s="6" t="n"/>
    </row>
    <row r="13">
      <c r="A13" s="8" t="inlineStr">
        <is>
          <t>Серые строки — пример. Впишите свои данные поверх.</t>
        </is>
      </c>
    </row>
    <row r="14">
      <c r="I14" s="9" t="inlineStr">
        <is>
          <t xml:space="preserve">Заполняется руками. В Бортовом наработку присылают водители голосом → </t>
        </is>
      </c>
      <c r="L14" s="10" t="inlineStr">
        <is>
          <t>bortovoy.com</t>
        </is>
      </c>
    </row>
    <row r="15" ht="34" customHeight="1">
      <c r="A15" s="11" t="inlineStr">
        <is>
          <t>№</t>
        </is>
      </c>
      <c r="B15" s="11" t="inlineStr">
        <is>
          <t>Машина (ID, модель)</t>
        </is>
      </c>
      <c r="C15" s="11" t="inlineStr">
        <is>
          <t>Наработка</t>
        </is>
      </c>
      <c r="D15" s="11" t="inlineStr">
        <is>
          <t>Узел / система</t>
        </is>
      </c>
      <c r="E15" s="11" t="inlineStr">
        <is>
          <t>Каталожный №</t>
        </is>
      </c>
      <c r="F15" s="11" t="inlineStr">
        <is>
          <t>Наименование</t>
        </is>
      </c>
      <c r="G15" s="11" t="inlineStr">
        <is>
          <t>Ед.</t>
        </is>
      </c>
      <c r="H15" s="11" t="inlineStr">
        <is>
          <t>Кол-во</t>
        </is>
      </c>
      <c r="I15" s="11" t="inlineStr">
        <is>
          <t>Цена, Р</t>
        </is>
      </c>
      <c r="J15" s="11" t="inlineStr">
        <is>
          <t>Сумма, Р</t>
        </is>
      </c>
      <c r="K15" s="11" t="inlineStr">
        <is>
          <t>Срочность</t>
        </is>
      </c>
      <c r="L15" s="11" t="inlineStr">
        <is>
          <t>Основание</t>
        </is>
      </c>
      <c r="M15" s="11" t="inlineStr">
        <is>
          <t>Статус</t>
        </is>
      </c>
    </row>
    <row r="16" ht="28" customHeight="1">
      <c r="A16" s="12">
        <f>IF($F16="","",ROW()-15)</f>
        <v/>
      </c>
      <c r="B16" s="13" t="inlineStr">
        <is>
          <t>Э-3 Komatsu PC200-8</t>
        </is>
      </c>
      <c r="C16" s="14" t="n">
        <v>6420</v>
      </c>
      <c r="D16" s="13" t="inlineStr">
        <is>
          <t>Гидросистема</t>
        </is>
      </c>
      <c r="E16" s="13" t="inlineStr">
        <is>
          <t>707-99-58090</t>
        </is>
      </c>
      <c r="F16" s="13" t="inlineStr">
        <is>
          <t>Ремкомплект гидроцилиндра стрелы</t>
        </is>
      </c>
      <c r="G16" s="12" t="inlineStr">
        <is>
          <t>компл.</t>
        </is>
      </c>
      <c r="H16" s="15" t="n">
        <v>1</v>
      </c>
      <c r="I16" s="16" t="n">
        <v>14800</v>
      </c>
      <c r="J16" s="16">
        <f>IF(OR($H16="",$I16=""),"",ROUND($H16*$I16,2))</f>
        <v/>
      </c>
      <c r="K16" s="12" t="inlineStr">
        <is>
          <t>A</t>
        </is>
      </c>
      <c r="L16" s="13" t="inlineStr">
        <is>
          <t>Дефект</t>
        </is>
      </c>
      <c r="M16" s="13" t="inlineStr">
        <is>
          <t>На согласовании</t>
        </is>
      </c>
    </row>
    <row r="17" ht="28" customHeight="1">
      <c r="A17" s="17">
        <f>IF($F17="","",ROW()-15)</f>
        <v/>
      </c>
      <c r="B17" s="4" t="inlineStr">
        <is>
          <t>Э-3 Komatsu PC200-8</t>
        </is>
      </c>
      <c r="C17" s="18" t="n">
        <v>6420</v>
      </c>
      <c r="D17" s="4" t="inlineStr">
        <is>
          <t>Двигатель</t>
        </is>
      </c>
      <c r="E17" s="4" t="inlineStr">
        <is>
          <t>600-311-3750</t>
        </is>
      </c>
      <c r="F17" s="4" t="inlineStr">
        <is>
          <t>Фильтр топливный основной</t>
        </is>
      </c>
      <c r="G17" s="17" t="inlineStr">
        <is>
          <t>шт.</t>
        </is>
      </c>
      <c r="H17" s="19" t="n">
        <v>2</v>
      </c>
      <c r="I17" s="20" t="n">
        <v>1850</v>
      </c>
      <c r="J17" s="20">
        <f>IF(OR($H17="",$I17=""),"",ROUND($H17*$I17,2))</f>
        <v/>
      </c>
      <c r="K17" s="17" t="inlineStr">
        <is>
          <t>B</t>
        </is>
      </c>
      <c r="L17" s="4" t="inlineStr">
        <is>
          <t>ТО плановое</t>
        </is>
      </c>
      <c r="M17" s="4" t="inlineStr">
        <is>
          <t>На согласовании</t>
        </is>
      </c>
    </row>
    <row r="18" ht="28" customHeight="1">
      <c r="A18" s="12">
        <f>IF($F18="","",ROW()-15)</f>
        <v/>
      </c>
      <c r="B18" s="13" t="inlineStr">
        <is>
          <t>С-7 КамАЗ 65115</t>
        </is>
      </c>
      <c r="C18" s="14" t="n">
        <v>148500</v>
      </c>
      <c r="D18" s="13" t="inlineStr">
        <is>
          <t>Тормозная система</t>
        </is>
      </c>
      <c r="E18" s="13" t="inlineStr">
        <is>
          <t>5320-3514010</t>
        </is>
      </c>
      <c r="F18" s="13" t="inlineStr">
        <is>
          <t>Кран тормозной двухсекционный</t>
        </is>
      </c>
      <c r="G18" s="12" t="inlineStr">
        <is>
          <t>шт.</t>
        </is>
      </c>
      <c r="H18" s="15" t="n">
        <v>1</v>
      </c>
      <c r="I18" s="16" t="n">
        <v>9400</v>
      </c>
      <c r="J18" s="16">
        <f>IF(OR($H18="",$I18=""),"",ROUND($H18*$I18,2))</f>
        <v/>
      </c>
      <c r="K18" s="12" t="inlineStr">
        <is>
          <t>A</t>
        </is>
      </c>
      <c r="L18" s="13" t="inlineStr">
        <is>
          <t>Дефект</t>
        </is>
      </c>
      <c r="M18" s="13" t="inlineStr">
        <is>
          <t>На согласовании</t>
        </is>
      </c>
    </row>
    <row r="19" ht="28" customHeight="1">
      <c r="A19" s="17">
        <f>IF($F19="","",ROW()-15)</f>
        <v/>
      </c>
      <c r="B19" s="4" t="inlineStr">
        <is>
          <t>Т-2 МТЗ-82.1</t>
        </is>
      </c>
      <c r="C19" s="18" t="n">
        <v>3145</v>
      </c>
      <c r="D19" s="4" t="inlineStr">
        <is>
          <t>Двигатель</t>
        </is>
      </c>
      <c r="E19" s="4" t="inlineStr">
        <is>
          <t>240-1017040-А</t>
        </is>
      </c>
      <c r="F19" s="4" t="inlineStr">
        <is>
          <t>Фильтр масляный Д-243</t>
        </is>
      </c>
      <c r="G19" s="17" t="inlineStr">
        <is>
          <t>шт.</t>
        </is>
      </c>
      <c r="H19" s="19" t="n">
        <v>4</v>
      </c>
      <c r="I19" s="20" t="n">
        <v>620</v>
      </c>
      <c r="J19" s="20">
        <f>IF(OR($H19="",$I19=""),"",ROUND($H19*$I19,2))</f>
        <v/>
      </c>
      <c r="K19" s="17" t="inlineStr">
        <is>
          <t>C</t>
        </is>
      </c>
      <c r="L19" s="4" t="inlineStr">
        <is>
          <t>Складской запас</t>
        </is>
      </c>
      <c r="M19" s="4" t="inlineStr">
        <is>
          <t>Черновик</t>
        </is>
      </c>
    </row>
    <row r="20" ht="28" customHeight="1">
      <c r="A20" s="12">
        <f>IF($F20="","",ROW()-15)</f>
        <v/>
      </c>
      <c r="B20" s="13" t="inlineStr">
        <is>
          <t>П-5 Foton FL936F</t>
        </is>
      </c>
      <c r="C20" s="14" t="n">
        <v>2760</v>
      </c>
      <c r="D20" s="13" t="inlineStr">
        <is>
          <t>Рабочее оборудование</t>
        </is>
      </c>
      <c r="E20" s="13" t="inlineStr">
        <is>
          <t>29170022881</t>
        </is>
      </c>
      <c r="F20" s="13" t="inlineStr">
        <is>
          <t>Кромка режущая ковша</t>
        </is>
      </c>
      <c r="G20" s="12" t="inlineStr">
        <is>
          <t>шт.</t>
        </is>
      </c>
      <c r="H20" s="15" t="n">
        <v>1</v>
      </c>
      <c r="I20" s="16" t="n">
        <v>21600</v>
      </c>
      <c r="J20" s="16">
        <f>IF(OR($H20="",$I20=""),"",ROUND($H20*$I20,2))</f>
        <v/>
      </c>
      <c r="K20" s="12" t="inlineStr">
        <is>
          <t>B</t>
        </is>
      </c>
      <c r="L20" s="13" t="inlineStr">
        <is>
          <t>Ремонт</t>
        </is>
      </c>
      <c r="M20" s="13" t="inlineStr">
        <is>
          <t>Черновик</t>
        </is>
      </c>
    </row>
    <row r="21" ht="28" customHeight="1">
      <c r="A21" s="21">
        <f>IF($F21="","",ROW()-15)</f>
        <v/>
      </c>
      <c r="B21" s="22" t="n"/>
      <c r="C21" s="23" t="n"/>
      <c r="D21" s="22" t="n"/>
      <c r="E21" s="22" t="n"/>
      <c r="F21" s="22" t="n"/>
      <c r="G21" s="21" t="n"/>
      <c r="H21" s="24" t="n"/>
      <c r="I21" s="25" t="n"/>
      <c r="J21" s="25">
        <f>IF(OR($H21="",$I21=""),"",ROUND($H21*$I21,2))</f>
        <v/>
      </c>
      <c r="K21" s="21" t="n"/>
      <c r="L21" s="22" t="n"/>
      <c r="M21" s="22" t="n"/>
    </row>
    <row r="22" ht="28" customHeight="1">
      <c r="A22" s="26">
        <f>IF($F22="","",ROW()-15)</f>
        <v/>
      </c>
      <c r="B22" s="27" t="n"/>
      <c r="C22" s="28" t="n"/>
      <c r="D22" s="27" t="n"/>
      <c r="E22" s="27" t="n"/>
      <c r="F22" s="27" t="n"/>
      <c r="G22" s="26" t="n"/>
      <c r="H22" s="29" t="n"/>
      <c r="I22" s="30" t="n"/>
      <c r="J22" s="30">
        <f>IF(OR($H22="",$I22=""),"",ROUND($H22*$I22,2))</f>
        <v/>
      </c>
      <c r="K22" s="26" t="n"/>
      <c r="L22" s="27" t="n"/>
      <c r="M22" s="27" t="n"/>
    </row>
    <row r="23" ht="28" customHeight="1">
      <c r="A23" s="21">
        <f>IF($F23="","",ROW()-15)</f>
        <v/>
      </c>
      <c r="B23" s="22" t="n"/>
      <c r="C23" s="23" t="n"/>
      <c r="D23" s="22" t="n"/>
      <c r="E23" s="22" t="n"/>
      <c r="F23" s="22" t="n"/>
      <c r="G23" s="21" t="n"/>
      <c r="H23" s="24" t="n"/>
      <c r="I23" s="25" t="n"/>
      <c r="J23" s="25">
        <f>IF(OR($H23="",$I23=""),"",ROUND($H23*$I23,2))</f>
        <v/>
      </c>
      <c r="K23" s="21" t="n"/>
      <c r="L23" s="22" t="n"/>
      <c r="M23" s="22" t="n"/>
    </row>
    <row r="24" ht="28" customHeight="1">
      <c r="A24" s="26">
        <f>IF($F24="","",ROW()-15)</f>
        <v/>
      </c>
      <c r="B24" s="27" t="n"/>
      <c r="C24" s="28" t="n"/>
      <c r="D24" s="27" t="n"/>
      <c r="E24" s="27" t="n"/>
      <c r="F24" s="27" t="n"/>
      <c r="G24" s="26" t="n"/>
      <c r="H24" s="29" t="n"/>
      <c r="I24" s="30" t="n"/>
      <c r="J24" s="30">
        <f>IF(OR($H24="",$I24=""),"",ROUND($H24*$I24,2))</f>
        <v/>
      </c>
      <c r="K24" s="26" t="n"/>
      <c r="L24" s="27" t="n"/>
      <c r="M24" s="27" t="n"/>
    </row>
    <row r="25" ht="28" customHeight="1">
      <c r="A25" s="21">
        <f>IF($F25="","",ROW()-15)</f>
        <v/>
      </c>
      <c r="B25" s="22" t="n"/>
      <c r="C25" s="23" t="n"/>
      <c r="D25" s="22" t="n"/>
      <c r="E25" s="22" t="n"/>
      <c r="F25" s="22" t="n"/>
      <c r="G25" s="21" t="n"/>
      <c r="H25" s="24" t="n"/>
      <c r="I25" s="25" t="n"/>
      <c r="J25" s="25">
        <f>IF(OR($H25="",$I25=""),"",ROUND($H25*$I25,2))</f>
        <v/>
      </c>
      <c r="K25" s="21" t="n"/>
      <c r="L25" s="22" t="n"/>
      <c r="M25" s="22" t="n"/>
    </row>
    <row r="26" ht="28" customHeight="1">
      <c r="A26" s="26">
        <f>IF($F26="","",ROW()-15)</f>
        <v/>
      </c>
      <c r="B26" s="27" t="n"/>
      <c r="C26" s="28" t="n"/>
      <c r="D26" s="27" t="n"/>
      <c r="E26" s="27" t="n"/>
      <c r="F26" s="27" t="n"/>
      <c r="G26" s="26" t="n"/>
      <c r="H26" s="29" t="n"/>
      <c r="I26" s="30" t="n"/>
      <c r="J26" s="30">
        <f>IF(OR($H26="",$I26=""),"",ROUND($H26*$I26,2))</f>
        <v/>
      </c>
      <c r="K26" s="26" t="n"/>
      <c r="L26" s="27" t="n"/>
      <c r="M26" s="27" t="n"/>
    </row>
    <row r="27" ht="28" customHeight="1">
      <c r="A27" s="21">
        <f>IF($F27="","",ROW()-15)</f>
        <v/>
      </c>
      <c r="B27" s="22" t="n"/>
      <c r="C27" s="23" t="n"/>
      <c r="D27" s="22" t="n"/>
      <c r="E27" s="22" t="n"/>
      <c r="F27" s="22" t="n"/>
      <c r="G27" s="21" t="n"/>
      <c r="H27" s="24" t="n"/>
      <c r="I27" s="25" t="n"/>
      <c r="J27" s="25">
        <f>IF(OR($H27="",$I27=""),"",ROUND($H27*$I27,2))</f>
        <v/>
      </c>
      <c r="K27" s="21" t="n"/>
      <c r="L27" s="22" t="n"/>
      <c r="M27" s="22" t="n"/>
    </row>
    <row r="28" ht="28" customHeight="1">
      <c r="A28" s="26">
        <f>IF($F28="","",ROW()-15)</f>
        <v/>
      </c>
      <c r="B28" s="27" t="n"/>
      <c r="C28" s="28" t="n"/>
      <c r="D28" s="27" t="n"/>
      <c r="E28" s="27" t="n"/>
      <c r="F28" s="27" t="n"/>
      <c r="G28" s="26" t="n"/>
      <c r="H28" s="29" t="n"/>
      <c r="I28" s="30" t="n"/>
      <c r="J28" s="30">
        <f>IF(OR($H28="",$I28=""),"",ROUND($H28*$I28,2))</f>
        <v/>
      </c>
      <c r="K28" s="26" t="n"/>
      <c r="L28" s="27" t="n"/>
      <c r="M28" s="27" t="n"/>
    </row>
    <row r="29" ht="28" customHeight="1">
      <c r="A29" s="21">
        <f>IF($F29="","",ROW()-15)</f>
        <v/>
      </c>
      <c r="B29" s="22" t="n"/>
      <c r="C29" s="23" t="n"/>
      <c r="D29" s="22" t="n"/>
      <c r="E29" s="22" t="n"/>
      <c r="F29" s="22" t="n"/>
      <c r="G29" s="21" t="n"/>
      <c r="H29" s="24" t="n"/>
      <c r="I29" s="25" t="n"/>
      <c r="J29" s="25">
        <f>IF(OR($H29="",$I29=""),"",ROUND($H29*$I29,2))</f>
        <v/>
      </c>
      <c r="K29" s="21" t="n"/>
      <c r="L29" s="22" t="n"/>
      <c r="M29" s="22" t="n"/>
    </row>
    <row r="30" ht="28" customHeight="1">
      <c r="A30" s="26">
        <f>IF($F30="","",ROW()-15)</f>
        <v/>
      </c>
      <c r="B30" s="27" t="n"/>
      <c r="C30" s="28" t="n"/>
      <c r="D30" s="27" t="n"/>
      <c r="E30" s="27" t="n"/>
      <c r="F30" s="27" t="n"/>
      <c r="G30" s="26" t="n"/>
      <c r="H30" s="29" t="n"/>
      <c r="I30" s="30" t="n"/>
      <c r="J30" s="30">
        <f>IF(OR($H30="",$I30=""),"",ROUND($H30*$I30,2))</f>
        <v/>
      </c>
      <c r="K30" s="26" t="n"/>
      <c r="L30" s="27" t="n"/>
      <c r="M30" s="27" t="n"/>
    </row>
    <row r="31" ht="28" customHeight="1">
      <c r="A31" s="21">
        <f>IF($F31="","",ROW()-15)</f>
        <v/>
      </c>
      <c r="B31" s="22" t="n"/>
      <c r="C31" s="23" t="n"/>
      <c r="D31" s="22" t="n"/>
      <c r="E31" s="22" t="n"/>
      <c r="F31" s="22" t="n"/>
      <c r="G31" s="21" t="n"/>
      <c r="H31" s="24" t="n"/>
      <c r="I31" s="25" t="n"/>
      <c r="J31" s="25">
        <f>IF(OR($H31="",$I31=""),"",ROUND($H31*$I31,2))</f>
        <v/>
      </c>
      <c r="K31" s="21" t="n"/>
      <c r="L31" s="22" t="n"/>
      <c r="M31" s="22" t="n"/>
    </row>
    <row r="32" ht="28" customHeight="1">
      <c r="A32" s="26">
        <f>IF($F32="","",ROW()-15)</f>
        <v/>
      </c>
      <c r="B32" s="27" t="n"/>
      <c r="C32" s="28" t="n"/>
      <c r="D32" s="27" t="n"/>
      <c r="E32" s="27" t="n"/>
      <c r="F32" s="27" t="n"/>
      <c r="G32" s="26" t="n"/>
      <c r="H32" s="29" t="n"/>
      <c r="I32" s="30" t="n"/>
      <c r="J32" s="30">
        <f>IF(OR($H32="",$I32=""),"",ROUND($H32*$I32,2))</f>
        <v/>
      </c>
      <c r="K32" s="26" t="n"/>
      <c r="L32" s="27" t="n"/>
      <c r="M32" s="27" t="n"/>
    </row>
    <row r="33" ht="28" customHeight="1">
      <c r="A33" s="21">
        <f>IF($F33="","",ROW()-15)</f>
        <v/>
      </c>
      <c r="B33" s="22" t="n"/>
      <c r="C33" s="23" t="n"/>
      <c r="D33" s="22" t="n"/>
      <c r="E33" s="22" t="n"/>
      <c r="F33" s="22" t="n"/>
      <c r="G33" s="21" t="n"/>
      <c r="H33" s="24" t="n"/>
      <c r="I33" s="25" t="n"/>
      <c r="J33" s="25">
        <f>IF(OR($H33="",$I33=""),"",ROUND($H33*$I33,2))</f>
        <v/>
      </c>
      <c r="K33" s="21" t="n"/>
      <c r="L33" s="22" t="n"/>
      <c r="M33" s="22" t="n"/>
    </row>
    <row r="34" ht="28" customHeight="1">
      <c r="A34" s="26">
        <f>IF($F34="","",ROW()-15)</f>
        <v/>
      </c>
      <c r="B34" s="27" t="n"/>
      <c r="C34" s="28" t="n"/>
      <c r="D34" s="27" t="n"/>
      <c r="E34" s="27" t="n"/>
      <c r="F34" s="27" t="n"/>
      <c r="G34" s="26" t="n"/>
      <c r="H34" s="29" t="n"/>
      <c r="I34" s="30" t="n"/>
      <c r="J34" s="30">
        <f>IF(OR($H34="",$I34=""),"",ROUND($H34*$I34,2))</f>
        <v/>
      </c>
      <c r="K34" s="26" t="n"/>
      <c r="L34" s="27" t="n"/>
      <c r="M34" s="27" t="n"/>
    </row>
    <row r="35" ht="28" customHeight="1">
      <c r="A35" s="21">
        <f>IF($F35="","",ROW()-15)</f>
        <v/>
      </c>
      <c r="B35" s="22" t="n"/>
      <c r="C35" s="23" t="n"/>
      <c r="D35" s="22" t="n"/>
      <c r="E35" s="22" t="n"/>
      <c r="F35" s="22" t="n"/>
      <c r="G35" s="21" t="n"/>
      <c r="H35" s="24" t="n"/>
      <c r="I35" s="25" t="n"/>
      <c r="J35" s="25">
        <f>IF(OR($H35="",$I35=""),"",ROUND($H35*$I35,2))</f>
        <v/>
      </c>
      <c r="K35" s="21" t="n"/>
      <c r="L35" s="22" t="n"/>
      <c r="M35" s="22" t="n"/>
    </row>
    <row r="36" ht="28" customHeight="1">
      <c r="A36" s="26">
        <f>IF($F36="","",ROW()-15)</f>
        <v/>
      </c>
      <c r="B36" s="27" t="n"/>
      <c r="C36" s="28" t="n"/>
      <c r="D36" s="27" t="n"/>
      <c r="E36" s="27" t="n"/>
      <c r="F36" s="27" t="n"/>
      <c r="G36" s="26" t="n"/>
      <c r="H36" s="29" t="n"/>
      <c r="I36" s="30" t="n"/>
      <c r="J36" s="30">
        <f>IF(OR($H36="",$I36=""),"",ROUND($H36*$I36,2))</f>
        <v/>
      </c>
      <c r="K36" s="26" t="n"/>
      <c r="L36" s="27" t="n"/>
      <c r="M36" s="27" t="n"/>
    </row>
    <row r="37" ht="28" customHeight="1">
      <c r="A37" s="21">
        <f>IF($F37="","",ROW()-15)</f>
        <v/>
      </c>
      <c r="B37" s="22" t="n"/>
      <c r="C37" s="23" t="n"/>
      <c r="D37" s="22" t="n"/>
      <c r="E37" s="22" t="n"/>
      <c r="F37" s="22" t="n"/>
      <c r="G37" s="21" t="n"/>
      <c r="H37" s="24" t="n"/>
      <c r="I37" s="25" t="n"/>
      <c r="J37" s="25">
        <f>IF(OR($H37="",$I37=""),"",ROUND($H37*$I37,2))</f>
        <v/>
      </c>
      <c r="K37" s="21" t="n"/>
      <c r="L37" s="22" t="n"/>
      <c r="M37" s="22" t="n"/>
    </row>
    <row r="38" ht="22" customHeight="1">
      <c r="A38" s="31" t="inlineStr">
        <is>
          <t>Позиций в заявке</t>
        </is>
      </c>
      <c r="B38" s="32" t="n"/>
      <c r="C38" s="32" t="n"/>
      <c r="D38" s="32" t="n"/>
      <c r="E38" s="32" t="n"/>
      <c r="F38" s="32" t="n"/>
      <c r="G38" s="32" t="n"/>
      <c r="H38" s="33">
        <f>COUNTIF($F16:$F37,"&lt;&gt;")</f>
        <v/>
      </c>
    </row>
    <row r="39" ht="24" customHeight="1">
      <c r="A39" s="34" t="inlineStr">
        <is>
          <t>ИТОГО по заявке, Р</t>
        </is>
      </c>
      <c r="B39" s="35" t="n"/>
      <c r="C39" s="35" t="n"/>
      <c r="D39" s="35" t="n"/>
      <c r="E39" s="35" t="n"/>
      <c r="F39" s="35" t="n"/>
      <c r="G39" s="35" t="n"/>
      <c r="H39" s="35" t="n"/>
      <c r="I39" s="35" t="n"/>
      <c r="J39" s="36">
        <f>IF(SUM($J16:$J37)=0,"",SUM($J16:$J37))</f>
        <v/>
      </c>
    </row>
    <row r="41">
      <c r="A41" s="37" t="inlineStr">
        <is>
          <t>Разбивка по срочности</t>
        </is>
      </c>
    </row>
    <row r="42" ht="26" customHeight="1">
      <c r="A42" s="11" t="inlineStr">
        <is>
          <t>Срочность</t>
        </is>
      </c>
      <c r="B42" s="11" t="inlineStr">
        <is>
          <t>Позиций</t>
        </is>
      </c>
      <c r="C42" s="11" t="inlineStr">
        <is>
          <t>Сумма, Р</t>
        </is>
      </c>
    </row>
    <row r="43" ht="26" customHeight="1">
      <c r="A43" s="26" t="inlineStr">
        <is>
          <t>A</t>
        </is>
      </c>
      <c r="B43" s="26">
        <f>COUNTIF($K$16:$K$37,$A43)</f>
        <v/>
      </c>
      <c r="C43" s="38">
        <f>SUMIF($K$16:$K$37,$A43,$J$16:$J$37)</f>
        <v/>
      </c>
      <c r="D43" s="2" t="inlineStr">
        <is>
          <t>Машина стоит или работать на ней опасно. Нужно сегодня-завтра, допустима переплата</t>
        </is>
      </c>
    </row>
    <row r="44" ht="26" customHeight="1">
      <c r="A44" s="26" t="inlineStr">
        <is>
          <t>B</t>
        </is>
      </c>
      <c r="B44" s="26">
        <f>COUNTIF($K$16:$K$37,$A44)</f>
        <v/>
      </c>
      <c r="C44" s="38">
        <f>SUMIF($K$16:$K$37,$A44,$J$16:$J$37)</f>
        <v/>
      </c>
      <c r="D44" s="2" t="inlineStr">
        <is>
          <t>Машина работает, но с ограничением или подходит срок ТО. Срок — до двух недель</t>
        </is>
      </c>
    </row>
    <row r="45" ht="26" customHeight="1">
      <c r="A45" s="26" t="inlineStr">
        <is>
          <t>C</t>
        </is>
      </c>
      <c r="B45" s="26">
        <f>COUNTIF($K$16:$K$37,$A45)</f>
        <v/>
      </c>
      <c r="C45" s="38">
        <f>SUMIF($K$16:$K$37,$A45,$J$16:$J$37)</f>
        <v/>
      </c>
      <c r="D45" s="2" t="inlineStr">
        <is>
          <t>Запас, плановая замена в следующем ТО. Берётся при очередной закупке</t>
        </is>
      </c>
    </row>
    <row r="47" ht="42" customHeight="1">
      <c r="A47" s="39" t="inlineStr">
        <is>
          <t>В заявке видно, что просят, но не видно, откуда взялась потребность: кто нашёл дефект, когда и на какой наработке. В приложении заявка рождается из сообщения механика в чате машины и уносит с собой источник — запись, фото и наработку.</t>
        </is>
      </c>
    </row>
    <row r="50">
      <c r="A50" s="37" t="inlineStr">
        <is>
          <t>Маршрут согласования</t>
        </is>
      </c>
    </row>
    <row r="51" ht="26" customHeight="1">
      <c r="A51" s="11" t="inlineStr">
        <is>
          <t>Шаг</t>
        </is>
      </c>
      <c r="B51" s="11" t="inlineStr">
        <is>
          <t>Кто</t>
        </is>
      </c>
      <c r="C51" s="11" t="inlineStr">
        <is>
          <t>Что делает</t>
        </is>
      </c>
    </row>
    <row r="52" ht="26" customHeight="1">
      <c r="A52" s="40" t="inlineStr">
        <is>
          <t>1. Заявитель</t>
        </is>
      </c>
      <c r="B52" s="27" t="inlineStr">
        <is>
          <t>Механик или инженер участка</t>
        </is>
      </c>
      <c r="C52" s="27" t="inlineStr">
        <is>
          <t>Заполняет позиции, ставит срочность и основание</t>
        </is>
      </c>
      <c r="D52" s="27" t="n"/>
      <c r="E52" s="27" t="n"/>
      <c r="F52" s="27" t="n"/>
      <c r="G52" s="27" t="n"/>
      <c r="H52" s="27" t="n"/>
    </row>
    <row r="53" ht="26" customHeight="1">
      <c r="A53" s="41" t="inlineStr">
        <is>
          <t>2. Технический контроль</t>
        </is>
      </c>
      <c r="B53" s="22" t="inlineStr">
        <is>
          <t>Главный инженер / инженер по эксплуатации</t>
        </is>
      </c>
      <c r="C53" s="22" t="inlineStr">
        <is>
          <t>Проверяет, что позиция нужна и каталожный номер верный</t>
        </is>
      </c>
      <c r="D53" s="22" t="n"/>
      <c r="E53" s="22" t="n"/>
      <c r="F53" s="22" t="n"/>
      <c r="G53" s="22" t="n"/>
      <c r="H53" s="22" t="n"/>
    </row>
    <row r="54" ht="26" customHeight="1">
      <c r="A54" s="40" t="inlineStr">
        <is>
          <t>3. Снабжение</t>
        </is>
      </c>
      <c r="B54" s="27" t="inlineStr">
        <is>
          <t>Отдел снабжения / закупщик</t>
        </is>
      </c>
      <c r="C54" s="27" t="inlineStr">
        <is>
          <t>Ищет поставщика, уточняет цену и срок, переводит в статус «В закупке»</t>
        </is>
      </c>
      <c r="D54" s="27" t="n"/>
      <c r="E54" s="27" t="n"/>
      <c r="F54" s="27" t="n"/>
      <c r="G54" s="27" t="n"/>
      <c r="H54" s="27" t="n"/>
    </row>
    <row r="55" ht="26" customHeight="1">
      <c r="A55" s="41" t="inlineStr">
        <is>
          <t>4. Финансовое согласование</t>
        </is>
      </c>
      <c r="B55" s="22" t="inlineStr">
        <is>
          <t>Руководитель или финансовый контроль</t>
        </is>
      </c>
      <c r="C55" s="22" t="inlineStr">
        <is>
          <t>Согласует сумму. По приоритету A согласуется отдельно и быстрее</t>
        </is>
      </c>
      <c r="D55" s="22" t="n"/>
      <c r="E55" s="22" t="n"/>
      <c r="F55" s="22" t="n"/>
      <c r="G55" s="22" t="n"/>
      <c r="H55" s="22" t="n"/>
    </row>
    <row r="56" ht="26" customHeight="1">
      <c r="A56" s="40" t="inlineStr">
        <is>
          <t>5. Приёмка</t>
        </is>
      </c>
      <c r="B56" s="27" t="inlineStr">
        <is>
          <t>Кладовщик и заявитель</t>
        </is>
      </c>
      <c r="C56" s="27" t="inlineStr">
        <is>
          <t>Принимает по накладной, сверяет каталожные номера, ставит статус «Получено»</t>
        </is>
      </c>
      <c r="D56" s="27" t="n"/>
      <c r="E56" s="27" t="n"/>
      <c r="F56" s="27" t="n"/>
      <c r="G56" s="27" t="n"/>
      <c r="H56" s="27" t="n"/>
    </row>
    <row r="58">
      <c r="A58" s="37" t="inlineStr">
        <is>
          <t>Подписи</t>
        </is>
      </c>
    </row>
    <row r="59" ht="26" customHeight="1">
      <c r="A59" s="11" t="inlineStr">
        <is>
          <t>Роль</t>
        </is>
      </c>
      <c r="B59" s="11" t="inlineStr">
        <is>
          <t>ФИО</t>
        </is>
      </c>
      <c r="C59" s="11" t="inlineStr">
        <is>
          <t>Подпись</t>
        </is>
      </c>
      <c r="D59" s="11" t="inlineStr">
        <is>
          <t>Дата</t>
        </is>
      </c>
    </row>
    <row r="60" ht="28" customHeight="1">
      <c r="A60" s="27" t="inlineStr">
        <is>
          <t>Заявитель</t>
        </is>
      </c>
      <c r="B60" s="27" t="n"/>
      <c r="C60" s="27" t="n"/>
      <c r="D60" s="27" t="n"/>
    </row>
    <row r="61" ht="28" customHeight="1">
      <c r="A61" s="27" t="inlineStr">
        <is>
          <t>Главный инженер</t>
        </is>
      </c>
      <c r="B61" s="27" t="n"/>
      <c r="C61" s="27" t="n"/>
      <c r="D61" s="27" t="n"/>
    </row>
    <row r="62" ht="28" customHeight="1">
      <c r="A62" s="27" t="inlineStr">
        <is>
          <t>Снабжение</t>
        </is>
      </c>
      <c r="B62" s="27" t="n"/>
      <c r="C62" s="27" t="n"/>
      <c r="D62" s="27" t="n"/>
    </row>
    <row r="63" ht="28" customHeight="1">
      <c r="A63" s="27" t="inlineStr">
        <is>
          <t>Утверждаю (руководитель)</t>
        </is>
      </c>
      <c r="B63" s="27" t="n"/>
      <c r="C63" s="27" t="n"/>
      <c r="D63" s="27" t="n"/>
    </row>
  </sheetData>
  <mergeCells count="32">
    <mergeCell ref="C54:H54"/>
    <mergeCell ref="C55:H55"/>
    <mergeCell ref="C8:F8"/>
    <mergeCell ref="A11:B11"/>
    <mergeCell ref="C7:F7"/>
    <mergeCell ref="A38:G38"/>
    <mergeCell ref="C56:H56"/>
    <mergeCell ref="A6:B6"/>
    <mergeCell ref="D43:I43"/>
    <mergeCell ref="A7:B7"/>
    <mergeCell ref="I14:K14"/>
    <mergeCell ref="C52:H52"/>
    <mergeCell ref="C6:F6"/>
    <mergeCell ref="C5:F5"/>
    <mergeCell ref="A12:B12"/>
    <mergeCell ref="A1:M1"/>
    <mergeCell ref="C4:F4"/>
    <mergeCell ref="C53:H53"/>
    <mergeCell ref="A5:B5"/>
    <mergeCell ref="A47:H47"/>
    <mergeCell ref="A39:I39"/>
    <mergeCell ref="C10:F10"/>
    <mergeCell ref="D44:I44"/>
    <mergeCell ref="A8:B8"/>
    <mergeCell ref="A4:B4"/>
    <mergeCell ref="C9:F9"/>
    <mergeCell ref="C12:F12"/>
    <mergeCell ref="A10:B10"/>
    <mergeCell ref="D45:I45"/>
    <mergeCell ref="C11:F11"/>
    <mergeCell ref="A9:B9"/>
    <mergeCell ref="A2:M2"/>
  </mergeCells>
  <conditionalFormatting sqref="K16:K37">
    <cfRule type="cellIs" priority="1" operator="equal" dxfId="0">
      <formula>"A"</formula>
    </cfRule>
  </conditionalFormatting>
  <conditionalFormatting sqref="M16:M37">
    <cfRule type="cellIs" priority="2" operator="equal" dxfId="1">
      <formula>"Получено"</formula>
    </cfRule>
  </conditionalFormatting>
  <conditionalFormatting sqref="E16:E37">
    <cfRule type="expression" priority="3" dxfId="2" stopIfTrue="0">
      <formula>AND($F16&lt;&gt;"",$E16="")</formula>
    </cfRule>
  </conditionalFormatting>
  <dataValidations count="5">
    <dataValidation sqref="D16:D37" showDropDown="0" showInputMessage="0" showErrorMessage="0" allowBlank="1" type="list">
      <formula1>'Справочник'!$A$41:$A$53</formula1>
    </dataValidation>
    <dataValidation sqref="G16:G37" showDropDown="0" showInputMessage="0" showErrorMessage="0" allowBlank="1" type="list">
      <formula1>"шт.,компл.,л,кг,м,пара"</formula1>
    </dataValidation>
    <dataValidation sqref="K16:K37" showDropDown="0" showInputMessage="0" showErrorMessage="0" allowBlank="1" type="list">
      <formula1>"A,B,C"</formula1>
    </dataValidation>
    <dataValidation sqref="L16:L37" showDropDown="0" showInputMessage="0" showErrorMessage="0" allowBlank="1" type="list">
      <formula1>"ТО плановое,Дефект,Ремонт,Складской запас,Сезонная подготовка"</formula1>
    </dataValidation>
    <dataValidation sqref="M16:M37" showDropDown="0" showInputMessage="0" showErrorMessage="0" allowBlank="1" type="list">
      <formula1>"Черновик,На согласовании,Согласовано,В закупке,Получено,Отказано"</formula1>
    </dataValidation>
  </dataValidations>
  <hyperlinks>
    <hyperlink xmlns:r="http://schemas.openxmlformats.org/officeDocument/2006/relationships" ref="L14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составить заявку на запчасти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2" t="n">
        <v>1</v>
      </c>
      <c r="B4" s="43" t="inlineStr">
        <is>
          <t>Заполните шапку: организация, номер и дата заявки, кто заявитель и как с ним связаться, требуемый срок и куда доставить. Снабжение возвращает заявки без контакта и без срока чаще всего.</t>
        </is>
      </c>
    </row>
    <row r="5" ht="45" customHeight="1">
      <c r="A5" s="44" t="n">
        <v>2</v>
      </c>
      <c r="B5" s="45" t="inlineStr">
        <is>
          <t>Каждая позиция — одна строка. Машину пишите так, чтобы её нельзя было спутать: внутренний ID и модель. Наработка нужна, чтобы снабжение и инженер видели, плановая это замена или преждевременный отказ.</t>
        </is>
      </c>
    </row>
    <row r="6" ht="45" customHeight="1">
      <c r="A6" s="42" t="n">
        <v>3</v>
      </c>
      <c r="B6" s="43" t="inlineStr">
        <is>
          <t>Каталожный номер — главное поле заявки. Без него позиция подсвечивается красным: по одному наименованию снабжение найдёт три разных детали, и приедет не та. Номер берите из каталога по VIN, а не по памяти.</t>
        </is>
      </c>
    </row>
    <row r="7" ht="30" customHeight="1">
      <c r="A7" s="44" t="n">
        <v>4</v>
      </c>
      <c r="B7" s="45" t="inlineStr">
        <is>
          <t>Проставьте количество и цену — сумма считается сама, итог по заявке внизу. Цену ставьте ориентировочную, её всё равно уточнит снабжение, но без неё нельзя согласовать бюджет.</t>
        </is>
      </c>
    </row>
    <row r="8" ht="45" customHeight="1">
      <c r="A8" s="42" t="n">
        <v>5</v>
      </c>
      <c r="B8" s="43" t="inlineStr">
        <is>
          <t>Срочность A, B или C и основание (ТО, дефект, ремонт, запас) выбираются из списков. A подсвечивается красным: это то, из-за чего машина стоит. Не ставьте A всему подряд — тогда приоритет перестаёт работать.</t>
        </is>
      </c>
    </row>
    <row r="9" ht="30" customHeight="1">
      <c r="A9" s="44" t="n">
        <v>6</v>
      </c>
      <c r="B9" s="45" t="inlineStr">
        <is>
          <t>Статус ведите по мере движения заявки: черновик, на согласовании, согласовано, в закупке, получено. «Получено» подсвечивается зелёным — по этой колонке видно, что ещё в пути.</t>
        </is>
      </c>
    </row>
    <row r="10" ht="30" customHeight="1">
      <c r="A10" s="42" t="n">
        <v>7</v>
      </c>
      <c r="B10" s="43" t="inlineStr">
        <is>
          <t>Позиции по дефектам берите из дефектной ведомости, плановые — из графика ППР на ближайший месяц: так одна закупка закрывает и ремонт, и ТО, и не приходится дважды платить за доставку.</t>
        </is>
      </c>
    </row>
    <row r="12" ht="30" customHeight="1">
      <c r="B12" s="46" t="inlineStr">
        <is>
          <t>Хорошая заявка — та, по которой снабжение ничего не переспрашивает: машина, наработка, каталожный номер, количество, срочность и основание. Каждый недостающий реквизит — это минус день на переписку.</t>
        </is>
      </c>
    </row>
    <row r="14">
      <c r="B14" s="46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7" t="inlineStr">
        <is>
          <t>Этот журнал может вестись сам — голосом из чата. Приложение «Бортовой»:</t>
        </is>
      </c>
    </row>
    <row r="17">
      <c r="B17" s="48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46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1" t="inlineStr">
        <is>
          <t>Ситуация</t>
        </is>
      </c>
      <c r="B6" s="11" t="inlineStr">
        <is>
          <t>Что происходит в этом файле</t>
        </is>
      </c>
      <c r="C6" s="11" t="inlineStr">
        <is>
          <t>Что происходит в Бортовом</t>
        </is>
      </c>
    </row>
    <row r="7" ht="32" customHeight="1">
      <c r="A7" s="40" t="inlineStr">
        <is>
          <t>Водитель сообщил наработку из поля</t>
        </is>
      </c>
      <c r="B7" s="27" t="inlineStr">
        <is>
          <t>Позвонил или написал в мессенджер, инженер переписывает в таблицу вечером</t>
        </is>
      </c>
      <c r="C7" s="49" t="inlineStr">
        <is>
          <t>Сказал голосом в чат машины — запись встала в журнал сразу</t>
        </is>
      </c>
    </row>
    <row r="8" ht="32" customHeight="1">
      <c r="A8" s="41" t="inlineStr">
        <is>
          <t>Подошёл срок ТО</t>
        </is>
      </c>
      <c r="B8" s="22" t="inlineStr">
        <is>
          <t>Файл молчит, пока его не откроют и не посмотрят колонку статуса</t>
        </is>
      </c>
      <c r="C8" s="50" t="inlineStr">
        <is>
          <t>Приходит сообщение в чат машины за 25–50 моточасов до срока</t>
        </is>
      </c>
    </row>
    <row r="9" ht="32" customHeight="1">
      <c r="A9" s="40" t="inlineStr">
        <is>
          <t>Дефект с фотографией</t>
        </is>
      </c>
      <c r="B9" s="27" t="inlineStr">
        <is>
          <t>Фото остаётся в телефоне или в переписке, в строке только описание словами</t>
        </is>
      </c>
      <c r="C9" s="49" t="inlineStr">
        <is>
          <t>Фото прикреплено к записи о дефекте и остаётся в журнале машины</t>
        </is>
      </c>
    </row>
    <row r="10" ht="32" customHeight="1">
      <c r="A10" s="41" t="inlineStr">
        <is>
          <t>Инженер уволился или в отпуске</t>
        </is>
      </c>
      <c r="B10" s="22" t="inlineStr">
        <is>
          <t>Файл лежит на его компьютере, актуальную версию ищут по почте</t>
        </is>
      </c>
      <c r="C10" s="50" t="inlineStr">
        <is>
          <t>Данные в общей базе, доступ у всех, кому его дали</t>
        </is>
      </c>
    </row>
    <row r="11" ht="32" customHeight="1">
      <c r="A11" s="40" t="inlineStr">
        <is>
          <t>Руководитель просит сводку по парку</t>
        </is>
      </c>
      <c r="B11" s="27" t="inlineStr">
        <is>
          <t>Инженер собирает её вручную и присылает файл, к вечеру он устарел</t>
        </is>
      </c>
      <c r="C11" s="49" t="inlineStr">
        <is>
          <t>Руководитель открывает кабинет и видит текущее состояние сам</t>
        </is>
      </c>
    </row>
    <row r="12" ht="32" customHeight="1">
      <c r="A12" s="41" t="inlineStr">
        <is>
          <t>Спор: кто сказал 6420 моточасов</t>
        </is>
      </c>
      <c r="B12" s="22" t="inlineStr">
        <is>
          <t>В ячейке только число, автора и время внесения не видно</t>
        </is>
      </c>
      <c r="C12" s="50" t="inlineStr">
        <is>
          <t>У записи есть автор, время, исходное голосовое и фото</t>
        </is>
      </c>
    </row>
    <row r="13" ht="32" customHeight="1">
      <c r="A13" s="40" t="inlineStr">
        <is>
          <t>30 машин и три гаража</t>
        </is>
      </c>
      <c r="B13" s="27" t="inlineStr">
        <is>
          <t>Файлы расходятся по копиям, кто-то правит устаревшую версию</t>
        </is>
      </c>
      <c r="C13" s="49" t="inlineStr">
        <is>
          <t>Одна база на организацию, у каждой машины свой чат</t>
        </is>
      </c>
    </row>
    <row r="15">
      <c r="A15" s="37" t="inlineStr">
        <is>
          <t>Сколько стоит вести таблицу руками</t>
        </is>
      </c>
    </row>
    <row r="16">
      <c r="A16" s="8" t="inlineStr">
        <is>
          <t>Цифры подставьте свои — формулы открыты.</t>
        </is>
      </c>
    </row>
    <row r="17" ht="22" customHeight="1">
      <c r="A17" s="27" t="inlineStr">
        <is>
          <t>Машин в парке</t>
        </is>
      </c>
      <c r="B17" s="51" t="n">
        <v>15</v>
      </c>
    </row>
    <row r="18" ht="22" customHeight="1">
      <c r="A18" s="27" t="inlineStr">
        <is>
          <t>Минут на одну машину в неделю: собрать и внести данные</t>
        </is>
      </c>
      <c r="B18" s="51" t="n">
        <v>10</v>
      </c>
    </row>
    <row r="19" ht="22" customHeight="1">
      <c r="A19" s="27" t="inlineStr">
        <is>
          <t>Ставка инженера, ₽ в час</t>
        </is>
      </c>
      <c r="B19" s="51" t="n">
        <v>600</v>
      </c>
    </row>
    <row r="20" ht="22" customHeight="1">
      <c r="A20" s="27" t="inlineStr">
        <is>
          <t>Потерянных записей в месяц</t>
        </is>
      </c>
      <c r="B20" s="51" t="n">
        <v>3</v>
      </c>
    </row>
    <row r="22" ht="24" customHeight="1">
      <c r="A22" s="52" t="inlineStr">
        <is>
          <t>Часов в год на ведение таблицы</t>
        </is>
      </c>
      <c r="B22" s="53">
        <f>ROUND($B$17*$B$18*52/60,0)</f>
        <v/>
      </c>
    </row>
    <row r="23" ht="24" customHeight="1">
      <c r="A23" s="52" t="inlineStr">
        <is>
          <t>Это стоит в год</t>
        </is>
      </c>
      <c r="B23" s="54">
        <f>ROUND($B$17*$B$18*52/60*$B$19,0)</f>
        <v/>
      </c>
    </row>
    <row r="24" ht="24" customHeight="1">
      <c r="A24" s="52" t="inlineStr">
        <is>
          <t>Записей без источника за год</t>
        </is>
      </c>
      <c r="B24" s="55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46" t="inlineStr">
        <is>
          <t>Наведите камеру — приложение бесплатно, iOS и Android</t>
        </is>
      </c>
    </row>
    <row r="34" ht="15" customHeight="1"/>
    <row r="35" ht="15" customHeight="1">
      <c r="E35" s="48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8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1" t="inlineStr">
        <is>
          <t>Класс техники</t>
        </is>
      </c>
      <c r="B4" s="11" t="inlineStr">
        <is>
          <t>ТО-1</t>
        </is>
      </c>
      <c r="C4" s="11" t="inlineStr">
        <is>
          <t>ТО-2</t>
        </is>
      </c>
      <c r="D4" s="11" t="inlineStr">
        <is>
          <t>ТО-3</t>
        </is>
      </c>
      <c r="E4" s="11" t="inlineStr">
        <is>
          <t>Как в регламенте</t>
        </is>
      </c>
      <c r="F4" s="11" t="inlineStr">
        <is>
          <t>Единица</t>
        </is>
      </c>
    </row>
    <row r="5">
      <c r="A5" s="27" t="inlineStr">
        <is>
          <t>Экскаватор гусеничный</t>
        </is>
      </c>
      <c r="B5" s="56" t="n">
        <v>50</v>
      </c>
      <c r="C5" s="56" t="n">
        <v>250</v>
      </c>
      <c r="D5" s="56" t="n">
        <v>500</v>
      </c>
      <c r="E5" s="27" t="inlineStr">
        <is>
          <t>ТО-1 каждые 50-100 м/ч, ТО-2 250 м/ч, ТО-3 500 м/ч</t>
        </is>
      </c>
      <c r="F5" s="27" t="inlineStr">
        <is>
          <t>м/ч</t>
        </is>
      </c>
    </row>
    <row r="6">
      <c r="A6" s="22" t="inlineStr">
        <is>
          <t>Бульдозер</t>
        </is>
      </c>
      <c r="B6" s="57" t="n">
        <v>50</v>
      </c>
      <c r="C6" s="57" t="n">
        <v>250</v>
      </c>
      <c r="D6" s="57" t="n">
        <v>1000</v>
      </c>
      <c r="E6" s="22" t="inlineStr">
        <is>
          <t>ТО-1 50-100 м/ч, ТО-2 250 м/ч, ТО-3 1000 м/ч</t>
        </is>
      </c>
      <c r="F6" s="22" t="inlineStr">
        <is>
          <t>м/ч</t>
        </is>
      </c>
    </row>
    <row r="7">
      <c r="A7" s="27" t="inlineStr">
        <is>
          <t>Погрузчик фронтальный</t>
        </is>
      </c>
      <c r="B7" s="56" t="n">
        <v>50</v>
      </c>
      <c r="C7" s="56" t="n">
        <v>250</v>
      </c>
      <c r="D7" s="56" t="n">
        <v>500</v>
      </c>
      <c r="E7" s="27" t="inlineStr">
        <is>
          <t>ТО-1 50 м/ч, ТО-2 250 м/ч, ТО-3 500 м/ч</t>
        </is>
      </c>
      <c r="F7" s="27" t="inlineStr">
        <is>
          <t>м/ч</t>
        </is>
      </c>
    </row>
    <row r="8">
      <c r="A8" s="22" t="inlineStr">
        <is>
          <t>Автокран</t>
        </is>
      </c>
      <c r="B8" s="57" t="n">
        <v>50</v>
      </c>
      <c r="C8" s="57" t="n">
        <v>250</v>
      </c>
      <c r="D8" s="57" t="n">
        <v>750</v>
      </c>
      <c r="E8" s="22" t="inlineStr">
        <is>
          <t>ТО-1 50 м/ч, ТО-2 250 м/ч, ТО-3 750-1000 м/ч</t>
        </is>
      </c>
      <c r="F8" s="22" t="inlineStr">
        <is>
          <t>м/ч</t>
        </is>
      </c>
    </row>
    <row r="9">
      <c r="A9" s="27" t="inlineStr">
        <is>
          <t>Грузовик / самосвал</t>
        </is>
      </c>
      <c r="B9" s="56" t="n">
        <v>10000</v>
      </c>
      <c r="C9" s="56" t="n">
        <v>20000</v>
      </c>
      <c r="D9" s="56" t="n">
        <v>40000</v>
      </c>
      <c r="E9" s="27" t="inlineStr">
        <is>
          <t>ТО-1 10 000 км или 250 м/ч, ТО-2 20 000 км или 500 м/ч, ТО-3 40 000 км или 1000 м/ч</t>
        </is>
      </c>
      <c r="F9" s="27" t="inlineStr">
        <is>
          <t>км</t>
        </is>
      </c>
    </row>
    <row r="10">
      <c r="A10" s="22" t="inlineStr">
        <is>
          <t>Трактор колёсный</t>
        </is>
      </c>
      <c r="B10" s="57" t="n">
        <v>50</v>
      </c>
      <c r="C10" s="57" t="n">
        <v>250</v>
      </c>
      <c r="D10" s="57" t="n">
        <v>1000</v>
      </c>
      <c r="E10" s="22" t="inlineStr">
        <is>
          <t>ТО-1 50-125 м/ч, ТО-2 250-500 м/ч, ТО-3 1000 м/ч</t>
        </is>
      </c>
      <c r="F10" s="22" t="inlineStr">
        <is>
          <t>м/ч</t>
        </is>
      </c>
    </row>
    <row r="12">
      <c r="A12" s="37" t="inlineStr">
        <is>
          <t>Условия эксплуатации и коэффициент интервала</t>
        </is>
      </c>
    </row>
    <row r="13">
      <c r="A13" s="27" t="inlineStr">
        <is>
          <t>Нормальные</t>
        </is>
      </c>
      <c r="B13" s="58" t="n">
        <v>1</v>
      </c>
    </row>
    <row r="14">
      <c r="A14" s="27" t="inlineStr">
        <is>
          <t>Тяжёлые</t>
        </is>
      </c>
      <c r="B14" s="58" t="n">
        <v>0.75</v>
      </c>
    </row>
    <row r="17">
      <c r="A17" s="37" t="inlineStr">
        <is>
          <t>Приоритеты ремонтов</t>
        </is>
      </c>
    </row>
    <row r="18">
      <c r="A18" s="27" t="inlineStr">
        <is>
          <t>A</t>
        </is>
      </c>
      <c r="B18" s="47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27" t="inlineStr">
        <is>
          <t>B</t>
        </is>
      </c>
      <c r="B19" s="47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27" t="inlineStr">
        <is>
          <t>C</t>
        </is>
      </c>
      <c r="B20" s="47" t="inlineStr">
        <is>
          <t>Отложить до планового ТО: косметика (царапина, датчик температуры в кабине)</t>
        </is>
      </c>
    </row>
    <row r="23">
      <c r="A23" s="37" t="inlineStr">
        <is>
          <t>Типы событий</t>
        </is>
      </c>
    </row>
    <row r="24">
      <c r="A24" s="27" t="inlineStr">
        <is>
          <t>ТО-1</t>
        </is>
      </c>
      <c r="B24" s="47" t="n"/>
    </row>
    <row r="25">
      <c r="A25" s="27" t="inlineStr">
        <is>
          <t>ТО-2</t>
        </is>
      </c>
      <c r="B25" s="47" t="n"/>
    </row>
    <row r="26">
      <c r="A26" s="27" t="inlineStr">
        <is>
          <t>ТО-3</t>
        </is>
      </c>
      <c r="B26" s="47" t="n"/>
    </row>
    <row r="27">
      <c r="A27" s="27" t="inlineStr">
        <is>
          <t>СО (сезонное)</t>
        </is>
      </c>
      <c r="B27" s="47" t="n"/>
    </row>
    <row r="28">
      <c r="A28" s="27" t="inlineStr">
        <is>
          <t>Ремонт</t>
        </is>
      </c>
      <c r="B28" s="47" t="n"/>
    </row>
    <row r="29">
      <c r="A29" s="27" t="inlineStr">
        <is>
          <t>Заправка</t>
        </is>
      </c>
      <c r="B29" s="47" t="n"/>
    </row>
    <row r="30">
      <c r="A30" s="27" t="inlineStr">
        <is>
          <t>Дефект</t>
        </is>
      </c>
      <c r="B30" s="47" t="n"/>
    </row>
    <row r="31">
      <c r="A31" s="27" t="inlineStr">
        <is>
          <t>Осмотр</t>
        </is>
      </c>
      <c r="B31" s="47" t="n"/>
    </row>
    <row r="34">
      <c r="A34" s="37" t="inlineStr">
        <is>
          <t>Статусы</t>
        </is>
      </c>
    </row>
    <row r="35">
      <c r="A35" s="27" t="inlineStr">
        <is>
          <t>Запланировано</t>
        </is>
      </c>
      <c r="B35" s="47" t="n"/>
    </row>
    <row r="36">
      <c r="A36" s="27" t="inlineStr">
        <is>
          <t>В работе</t>
        </is>
      </c>
      <c r="B36" s="47" t="n"/>
    </row>
    <row r="37">
      <c r="A37" s="27" t="inlineStr">
        <is>
          <t>Выполнено</t>
        </is>
      </c>
      <c r="B37" s="47" t="n"/>
    </row>
    <row r="38">
      <c r="A38" s="27" t="inlineStr">
        <is>
          <t>Просрочено</t>
        </is>
      </c>
      <c r="B38" s="47" t="n"/>
    </row>
    <row r="40">
      <c r="A40" s="37" t="inlineStr">
        <is>
          <t>Узлы и агрегаты</t>
        </is>
      </c>
    </row>
    <row r="41">
      <c r="A41" s="27" t="inlineStr">
        <is>
          <t>Двигатель</t>
        </is>
      </c>
    </row>
    <row r="42">
      <c r="A42" s="27" t="inlineStr">
        <is>
          <t>Система охлаждения</t>
        </is>
      </c>
    </row>
    <row r="43">
      <c r="A43" s="27" t="inlineStr">
        <is>
          <t>Топливная система</t>
        </is>
      </c>
    </row>
    <row r="44">
      <c r="A44" s="27" t="inlineStr">
        <is>
          <t>Трансмиссия</t>
        </is>
      </c>
    </row>
    <row r="45">
      <c r="A45" s="27" t="inlineStr">
        <is>
          <t>Гидросистема</t>
        </is>
      </c>
    </row>
    <row r="46">
      <c r="A46" s="27" t="inlineStr">
        <is>
          <t>Ходовая часть</t>
        </is>
      </c>
    </row>
    <row r="47">
      <c r="A47" s="27" t="inlineStr">
        <is>
          <t>Рабочее оборудование</t>
        </is>
      </c>
    </row>
    <row r="48">
      <c r="A48" s="27" t="inlineStr">
        <is>
          <t>Тормозная система</t>
        </is>
      </c>
    </row>
    <row r="49">
      <c r="A49" s="27" t="inlineStr">
        <is>
          <t>Рулевое управление</t>
        </is>
      </c>
    </row>
    <row r="50">
      <c r="A50" s="27" t="inlineStr">
        <is>
          <t>Электрооборудование</t>
        </is>
      </c>
    </row>
    <row r="51">
      <c r="A51" s="27" t="inlineStr">
        <is>
          <t>Кабина и кузов</t>
        </is>
      </c>
    </row>
    <row r="52">
      <c r="A52" s="27" t="inlineStr">
        <is>
          <t>Рама</t>
        </is>
      </c>
    </row>
    <row r="53">
      <c r="A53" s="27" t="inlineStr">
        <is>
          <t>Расходные материалы</t>
        </is>
      </c>
    </row>
    <row r="55">
      <c r="A55" s="37" t="inlineStr">
        <is>
          <t>Основания заявки</t>
        </is>
      </c>
    </row>
    <row r="56">
      <c r="A56" s="27" t="inlineStr">
        <is>
          <t>ТО плановое</t>
        </is>
      </c>
    </row>
    <row r="57">
      <c r="A57" s="27" t="inlineStr">
        <is>
          <t>Дефект</t>
        </is>
      </c>
    </row>
    <row r="58">
      <c r="A58" s="27" t="inlineStr">
        <is>
          <t>Ремонт</t>
        </is>
      </c>
    </row>
    <row r="59">
      <c r="A59" s="27" t="inlineStr">
        <is>
          <t>Складской запас</t>
        </is>
      </c>
    </row>
    <row r="60">
      <c r="A60" s="27" t="inlineStr">
        <is>
          <t>Сезонная подготовка</t>
        </is>
      </c>
    </row>
    <row r="62">
      <c r="A62" s="37" t="inlineStr">
        <is>
          <t>Статусы заявки</t>
        </is>
      </c>
    </row>
    <row r="63">
      <c r="A63" s="27" t="inlineStr">
        <is>
          <t>Черновик</t>
        </is>
      </c>
    </row>
    <row r="64">
      <c r="A64" s="27" t="inlineStr">
        <is>
          <t>На согласовании</t>
        </is>
      </c>
    </row>
    <row r="65">
      <c r="A65" s="27" t="inlineStr">
        <is>
          <t>Согласовано</t>
        </is>
      </c>
    </row>
    <row r="66">
      <c r="A66" s="27" t="inlineStr">
        <is>
          <t>В закупке</t>
        </is>
      </c>
    </row>
    <row r="67">
      <c r="A67" s="27" t="inlineStr">
        <is>
          <t>Получено</t>
        </is>
      </c>
    </row>
    <row r="68">
      <c r="A68" s="27" t="inlineStr">
        <is>
          <t>Отказано</t>
        </is>
      </c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2026-08-29T11:28:59Z</dcterms:created>
  <dcterms:modified xsi:type="dcterms:W3CDTF">2026-08-29T11:28:59Z</dcterms:modified>
</cp:coreProperties>
</file>