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ЭСМ-6" sheetId="1" state="visible" r:id="rId1"/>
    <sheet name="Как пользоваться" sheetId="2" state="visible" r:id="rId2"/>
    <sheet name="Где Excel заканчивается" sheetId="3" state="visible" r:id="rId3"/>
    <sheet name="Справочник" sheetId="4" state="visible" r:id="rId4"/>
  </sheets>
  <definedNames>
    <definedName name="_xlnm.Print_Titles" localSheetId="0">'ЭСМ-6'!$15:$15</definedName>
    <definedName name="_xlnm.Print_Titles" localSheetId="3">'Справочник'!$4:$4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# ##0"/>
    <numFmt numFmtId="165" formatCode="# ##0.0"/>
    <numFmt numFmtId="166" formatCode="yyyy-mm-dd"/>
    <numFmt numFmtId="167" formatCode="DD.MM.YYYY"/>
    <numFmt numFmtId="168" formatCode="HH:MM"/>
    <numFmt numFmtId="169" formatCode="# ##0 &quot;Р&quot;"/>
  </numFmts>
  <fonts count="16">
    <font>
      <name val="Calibri"/>
      <family val="2"/>
      <color theme="1"/>
      <sz val="11"/>
      <scheme val="minor"/>
    </font>
    <font>
      <name val="Arial"/>
      <b val="1"/>
      <color rgb="000F1F2E"/>
      <sz val="18"/>
    </font>
    <font>
      <name val="Arial"/>
      <color rgb="005B6B7B"/>
      <sz val="11"/>
    </font>
    <font>
      <name val="Arial"/>
      <b val="1"/>
      <color rgb="002563EB"/>
      <sz val="11"/>
    </font>
    <font>
      <name val="Arial"/>
      <i val="1"/>
      <color rgb="008B98A5"/>
      <sz val="11"/>
    </font>
    <font>
      <name val="Arial"/>
      <color rgb="008B98A5"/>
      <sz val="9"/>
    </font>
    <font>
      <name val="Arial"/>
      <color rgb="002563EB"/>
      <sz val="9"/>
      <u val="single"/>
    </font>
    <font>
      <name val="Arial"/>
      <b val="1"/>
      <color rgb="00FFFFFF"/>
      <sz val="11"/>
    </font>
    <font>
      <name val="Arial"/>
      <color rgb="000F1F2E"/>
      <sz val="11"/>
    </font>
    <font>
      <name val="Arial"/>
      <b val="1"/>
      <color rgb="000F1F2E"/>
      <sz val="12"/>
    </font>
    <font>
      <name val="Arial"/>
      <b val="1"/>
      <color rgb="002563EB"/>
      <sz val="12"/>
    </font>
    <font>
      <name val="Arial"/>
      <i val="1"/>
      <color rgb="008B98A5"/>
      <sz val="10"/>
    </font>
    <font>
      <name val="Arial"/>
      <b val="1"/>
      <color rgb="000F1F2E"/>
      <sz val="13"/>
    </font>
    <font>
      <name val="Arial"/>
      <color rgb="002563EB"/>
      <sz val="11"/>
      <u val="single"/>
    </font>
    <font>
      <name val="Arial"/>
      <b val="1"/>
      <color rgb="000F1F2E"/>
      <sz val="11"/>
    </font>
    <font>
      <name val="Arial"/>
      <color rgb="0022364A"/>
      <sz val="11"/>
    </font>
  </fonts>
  <fills count="5">
    <fill>
      <patternFill/>
    </fill>
    <fill>
      <patternFill patternType="gray125"/>
    </fill>
    <fill>
      <patternFill patternType="solid">
        <fgColor rgb="00F6F8FA"/>
      </patternFill>
    </fill>
    <fill>
      <patternFill patternType="solid">
        <fgColor rgb="000F1F2E"/>
      </patternFill>
    </fill>
    <fill>
      <patternFill patternType="solid">
        <fgColor rgb="00FFF4CC"/>
      </patternFill>
    </fill>
  </fills>
  <borders count="6">
    <border>
      <left/>
      <right/>
      <top/>
      <bottom/>
      <diagonal/>
    </border>
    <border>
      <left style="thin">
        <color rgb="00E8ECF0"/>
      </left>
      <right style="thin">
        <color rgb="00E8ECF0"/>
      </right>
      <top style="thin">
        <color rgb="00E8ECF0"/>
      </top>
      <bottom style="thin">
        <color rgb="00E8ECF0"/>
      </bottom>
    </border>
    <border>
      <left/>
      <right/>
      <top style="thin">
        <color rgb="00E8ECF0"/>
      </top>
      <bottom/>
      <diagonal/>
    </border>
    <border>
      <left/>
      <right style="thin">
        <color rgb="00E8ECF0"/>
      </right>
      <top style="thin">
        <color rgb="00E8ECF0"/>
      </top>
      <bottom/>
      <diagonal/>
    </border>
    <border>
      <left/>
      <right/>
      <top style="thin">
        <color rgb="00E8ECF0"/>
      </top>
      <bottom style="thin">
        <color rgb="00E8ECF0"/>
      </bottom>
      <diagonal/>
    </border>
    <border>
      <left/>
      <right style="thin">
        <color rgb="00E8ECF0"/>
      </right>
      <top style="thin">
        <color rgb="00E8ECF0"/>
      </top>
      <bottom style="thin">
        <color rgb="00E8ECF0"/>
      </bottom>
      <diagonal/>
    </border>
  </borders>
  <cellStyleXfs count="1">
    <xf numFmtId="0" fontId="0" fillId="0" borderId="0"/>
  </cellStyleXfs>
  <cellXfs count="6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164" fontId="4" fillId="2" borderId="1" applyAlignment="1" pivotButton="0" quotePrefix="0" xfId="0">
      <alignment horizontal="left" vertical="center" wrapText="1"/>
    </xf>
    <xf numFmtId="165" fontId="4" fillId="2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  <xf numFmtId="0" fontId="7" fillId="3" borderId="1" applyAlignment="1" pivotButton="0" quotePrefix="0" xfId="0">
      <alignment horizontal="center" vertical="center" wrapText="1"/>
    </xf>
    <xf numFmtId="167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 wrapText="1"/>
    </xf>
    <xf numFmtId="168" fontId="4" fillId="0" borderId="1" applyAlignment="1" pivotButton="0" quotePrefix="0" xfId="0">
      <alignment horizontal="center" vertical="center"/>
    </xf>
    <xf numFmtId="165" fontId="4" fillId="0" borderId="1" applyAlignment="1" pivotButton="0" quotePrefix="0" xfId="0">
      <alignment horizontal="center" vertical="center"/>
    </xf>
    <xf numFmtId="164" fontId="4" fillId="0" borderId="1" applyAlignment="1" pivotButton="0" quotePrefix="0" xfId="0">
      <alignment horizontal="center" vertical="center"/>
    </xf>
    <xf numFmtId="167" fontId="4" fillId="2" borderId="1" applyAlignment="1" pivotButton="0" quotePrefix="0" xfId="0">
      <alignment horizontal="center" vertical="center"/>
    </xf>
    <xf numFmtId="168" fontId="4" fillId="2" borderId="1" applyAlignment="1" pivotButton="0" quotePrefix="0" xfId="0">
      <alignment horizontal="center" vertical="center"/>
    </xf>
    <xf numFmtId="165" fontId="4" fillId="2" borderId="1" applyAlignment="1" pivotButton="0" quotePrefix="0" xfId="0">
      <alignment horizontal="center" vertical="center"/>
    </xf>
    <xf numFmtId="164" fontId="4" fillId="2" borderId="1" applyAlignment="1" pivotButton="0" quotePrefix="0" xfId="0">
      <alignment horizontal="center" vertical="center"/>
    </xf>
    <xf numFmtId="167" fontId="8" fillId="2" borderId="1" applyAlignment="1" pivotButton="0" quotePrefix="0" xfId="0">
      <alignment horizontal="center" vertical="center"/>
    </xf>
    <xf numFmtId="0" fontId="8" fillId="2" borderId="1" applyAlignment="1" pivotButton="0" quotePrefix="0" xfId="0">
      <alignment horizontal="left" vertical="center" wrapText="1"/>
    </xf>
    <xf numFmtId="168" fontId="8" fillId="2" borderId="1" applyAlignment="1" pivotButton="0" quotePrefix="0" xfId="0">
      <alignment horizontal="center" vertical="center"/>
    </xf>
    <xf numFmtId="165" fontId="8" fillId="2" borderId="1" applyAlignment="1" pivotButton="0" quotePrefix="0" xfId="0">
      <alignment horizontal="center" vertical="center"/>
    </xf>
    <xf numFmtId="164" fontId="8" fillId="2" borderId="1" applyAlignment="1" pivotButton="0" quotePrefix="0" xfId="0">
      <alignment horizontal="center" vertical="center"/>
    </xf>
    <xf numFmtId="167" fontId="8" fillId="0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left" vertical="center" wrapText="1"/>
    </xf>
    <xf numFmtId="168" fontId="8" fillId="0" borderId="1" applyAlignment="1" pivotButton="0" quotePrefix="0" xfId="0">
      <alignment horizontal="center" vertical="center"/>
    </xf>
    <xf numFmtId="165" fontId="8" fillId="0" borderId="1" applyAlignment="1" pivotButton="0" quotePrefix="0" xfId="0">
      <alignment horizontal="center" vertical="center"/>
    </xf>
    <xf numFmtId="164" fontId="8" fillId="0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right" vertical="center"/>
    </xf>
    <xf numFmtId="0" fontId="0" fillId="2" borderId="1" pivotButton="0" quotePrefix="0" xfId="0"/>
    <xf numFmtId="164" fontId="3" fillId="2" borderId="1" applyAlignment="1" pivotButton="0" quotePrefix="0" xfId="0">
      <alignment horizontal="center" vertical="center"/>
    </xf>
    <xf numFmtId="0" fontId="9" fillId="0" borderId="1" applyAlignment="1" pivotButton="0" quotePrefix="0" xfId="0">
      <alignment horizontal="right" vertical="center"/>
    </xf>
    <xf numFmtId="0" fontId="0" fillId="0" borderId="1" pivotButton="0" quotePrefix="0" xfId="0"/>
    <xf numFmtId="165" fontId="10" fillId="0" borderId="1" applyAlignment="1" pivotButton="0" quotePrefix="0" xfId="0">
      <alignment horizontal="center" vertical="center"/>
    </xf>
    <xf numFmtId="165" fontId="3" fillId="2" borderId="1" applyAlignment="1" pivotButton="0" quotePrefix="0" xfId="0">
      <alignment horizontal="center" vertical="center"/>
    </xf>
    <xf numFmtId="2" fontId="3" fillId="2" borderId="1" applyAlignment="1" pivotButton="0" quotePrefix="0" xfId="0">
      <alignment horizontal="center" vertical="center"/>
    </xf>
    <xf numFmtId="0" fontId="11" fillId="0" borderId="0" applyAlignment="1" pivotButton="0" quotePrefix="0" xfId="0">
      <alignment horizontal="left" vertical="top" wrapText="1"/>
    </xf>
    <xf numFmtId="0" fontId="12" fillId="0" borderId="0" pivotButton="0" quotePrefix="0" xfId="0"/>
    <xf numFmtId="0" fontId="8" fillId="0" borderId="0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left" vertical="top" wrapText="1"/>
    </xf>
    <xf numFmtId="0" fontId="3" fillId="2" borderId="1" applyAlignment="1" pivotButton="0" quotePrefix="0" xfId="0">
      <alignment horizontal="center" vertical="center"/>
    </xf>
    <xf numFmtId="0" fontId="8" fillId="2" borderId="1" applyAlignment="1" pivotButton="0" quotePrefix="0" xfId="0">
      <alignment horizontal="left" vertical="top" wrapText="1"/>
    </xf>
    <xf numFmtId="0" fontId="2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center" wrapText="1"/>
    </xf>
    <xf numFmtId="0" fontId="13" fillId="0" borderId="0" applyAlignment="1" pivotButton="0" quotePrefix="0" xfId="0">
      <alignment horizontal="left" vertical="center" wrapText="1"/>
    </xf>
    <xf numFmtId="0" fontId="14" fillId="0" borderId="1" applyAlignment="1" pivotButton="0" quotePrefix="0" xfId="0">
      <alignment horizontal="left" vertical="center" wrapText="1"/>
    </xf>
    <xf numFmtId="0" fontId="15" fillId="0" borderId="1" applyAlignment="1" pivotButton="0" quotePrefix="0" xfId="0">
      <alignment horizontal="left" vertical="center" wrapText="1"/>
    </xf>
    <xf numFmtId="0" fontId="14" fillId="2" borderId="1" applyAlignment="1" pivotButton="0" quotePrefix="0" xfId="0">
      <alignment horizontal="left" vertical="center" wrapText="1"/>
    </xf>
    <xf numFmtId="0" fontId="15" fillId="2" borderId="1" applyAlignment="1" pivotButton="0" quotePrefix="0" xfId="0">
      <alignment horizontal="left" vertical="center" wrapText="1"/>
    </xf>
    <xf numFmtId="1" fontId="3" fillId="4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 wrapText="1"/>
    </xf>
    <xf numFmtId="165" fontId="10" fillId="2" borderId="1" applyAlignment="1" pivotButton="0" quotePrefix="0" xfId="0">
      <alignment horizontal="center" vertical="center"/>
    </xf>
    <xf numFmtId="169" fontId="10" fillId="2" borderId="1" applyAlignment="1" pivotButton="0" quotePrefix="0" xfId="0">
      <alignment horizontal="center" vertical="center"/>
    </xf>
    <xf numFmtId="164" fontId="10" fillId="2" borderId="1" applyAlignment="1" pivotButton="0" quotePrefix="0" xfId="0">
      <alignment horizontal="center" vertical="center"/>
    </xf>
    <xf numFmtId="164" fontId="8" fillId="0" borderId="1" applyAlignment="1" pivotButton="0" quotePrefix="0" xfId="0">
      <alignment horizontal="left" vertical="center" wrapText="1"/>
    </xf>
    <xf numFmtId="164" fontId="8" fillId="2" borderId="1" applyAlignment="1" pivotButton="0" quotePrefix="0" xfId="0">
      <alignment horizontal="left" vertical="center" wrapText="1"/>
    </xf>
    <xf numFmtId="2" fontId="8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Arial"/>
        <b val="1"/>
        <color rgb="00B3402E"/>
        <sz val="11"/>
      </font>
      <fill>
        <patternFill patternType="solid">
          <fgColor rgb="00FAF1EF"/>
        </patternFill>
      </fill>
    </dxf>
    <dxf>
      <fill>
        <patternFill patternType="solid">
          <fgColor rgb="00FAF1EF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25</row>
      <rowOff>0</rowOff>
    </from>
    <ext cx="1847850" cy="40005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2</col>
      <colOff>0</colOff>
      <row>25</row>
      <rowOff>0</rowOff>
    </from>
    <ext cx="1847850" cy="40005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4</col>
      <colOff>0</colOff>
      <row>25</row>
      <rowOff>0</rowOff>
    </from>
    <ext cx="1143000" cy="11430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zhurnal-esm-6&amp;utm_content=header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zhurnal-esm-6&amp;utm_content=howto" TargetMode="External" Id="rId1" /></Relationships>
</file>

<file path=xl/worksheets/_rels/sheet3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zhurnal-esm-6&amp;utm_content=promo-sheet" TargetMode="External" Id="rId1" /><Relationship Type="http://schemas.openxmlformats.org/officeDocument/2006/relationships/drawing" Target="/xl/drawings/drawing1.xml" Id="rId2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65"/>
  <sheetViews>
    <sheetView workbookViewId="0">
      <pane xSplit="1" ySplit="15" topLeftCell="B1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26" customWidth="1" min="2" max="2"/>
    <col width="26" customWidth="1" min="3" max="3"/>
    <col width="9" customWidth="1" min="4" max="4"/>
    <col width="11" customWidth="1" min="5" max="5"/>
    <col width="13" customWidth="1" min="6" max="6"/>
    <col width="11" customWidth="1" min="7" max="7"/>
    <col width="26" customWidth="1" min="8" max="8"/>
    <col width="15" customWidth="1" min="9" max="9"/>
    <col width="15" customWidth="1" min="10" max="10"/>
    <col width="18" customWidth="1" min="11" max="11"/>
  </cols>
  <sheetData>
    <row r="1" ht="26" customHeight="1">
      <c r="A1" s="1" t="inlineStr">
        <is>
          <t>Журнал учёта работы строительных машин (ЭСМ-6)</t>
        </is>
      </c>
    </row>
    <row r="2" ht="18" customHeight="1">
      <c r="A2" s="2" t="inlineStr">
        <is>
          <t>Форма по Постановлению Госкомстата России от 28.11.1997 № 78. Часы работы, итоги и расход считаются формулами. Печать — А4, альбом.</t>
        </is>
      </c>
    </row>
    <row r="4" ht="20" customHeight="1">
      <c r="A4" s="3" t="inlineStr">
        <is>
          <t>Организация</t>
        </is>
      </c>
      <c r="C4" s="4" t="inlineStr">
        <is>
          <t>ООО «Пример»</t>
        </is>
      </c>
      <c r="D4" s="5" t="n"/>
      <c r="E4" s="6" t="n"/>
    </row>
    <row r="5" ht="20" customHeight="1">
      <c r="A5" s="3" t="inlineStr">
        <is>
          <t>Подразделение / участок</t>
        </is>
      </c>
      <c r="C5" s="4" t="inlineStr">
        <is>
          <t>Участок механизации</t>
        </is>
      </c>
      <c r="D5" s="5" t="n"/>
      <c r="E5" s="6" t="n"/>
    </row>
    <row r="6" ht="20" customHeight="1">
      <c r="A6" s="3" t="inlineStr">
        <is>
          <t>Отчётный период (месяц, год)</t>
        </is>
      </c>
      <c r="C6" s="4" t="inlineStr">
        <is>
          <t>Август 2026</t>
        </is>
      </c>
      <c r="D6" s="5" t="n"/>
      <c r="E6" s="6" t="n"/>
    </row>
    <row r="7" ht="20" customHeight="1">
      <c r="A7" s="3" t="inlineStr">
        <is>
          <t>Машина (наименование, марка)</t>
        </is>
      </c>
      <c r="C7" s="4" t="inlineStr">
        <is>
          <t>Экскаватор гусеничный Komatsu PC200-8</t>
        </is>
      </c>
      <c r="D7" s="5" t="n"/>
      <c r="E7" s="6" t="n"/>
    </row>
    <row r="8" ht="20" customHeight="1">
      <c r="A8" s="3" t="inlineStr">
        <is>
          <t>Инвентарный / внутренний номер</t>
        </is>
      </c>
      <c r="C8" s="4" t="inlineStr">
        <is>
          <t>Э-3</t>
        </is>
      </c>
      <c r="D8" s="5" t="n"/>
      <c r="E8" s="6" t="n"/>
    </row>
    <row r="9" ht="20" customHeight="1">
      <c r="A9" s="3" t="inlineStr">
        <is>
          <t>Госномер (при наличии)</t>
        </is>
      </c>
      <c r="C9" s="4" t="inlineStr">
        <is>
          <t>-</t>
        </is>
      </c>
      <c r="D9" s="5" t="n"/>
      <c r="E9" s="6" t="n"/>
    </row>
    <row r="10" ht="20" customHeight="1">
      <c r="A10" s="3" t="inlineStr">
        <is>
          <t>Машинист (ФИО)</t>
        </is>
      </c>
      <c r="C10" s="4" t="inlineStr">
        <is>
          <t>Кузнецов В.А.</t>
        </is>
      </c>
      <c r="D10" s="5" t="n"/>
      <c r="E10" s="6" t="n"/>
    </row>
    <row r="11" ht="20" customHeight="1">
      <c r="A11" s="3" t="inlineStr">
        <is>
          <t>Показания счётчика на начало периода</t>
        </is>
      </c>
      <c r="C11" s="7" t="n">
        <v>6280</v>
      </c>
      <c r="D11" s="5" t="n"/>
      <c r="E11" s="6" t="n"/>
    </row>
    <row r="12" ht="20" customHeight="1">
      <c r="A12" s="3" t="inlineStr">
        <is>
          <t>Норма расхода топлива, л/м-ч</t>
        </is>
      </c>
      <c r="C12" s="8" t="n">
        <v>14.5</v>
      </c>
      <c r="D12" s="5" t="n"/>
      <c r="E12" s="6" t="n"/>
    </row>
    <row r="13">
      <c r="A13" s="9" t="inlineStr">
        <is>
          <t>Серые строки — пример. Впишите свои данные поверх.</t>
        </is>
      </c>
    </row>
    <row r="14">
      <c r="H14" s="10" t="inlineStr">
        <is>
          <t xml:space="preserve">Заполняется руками. В Бортовом наработку присылают водители голосом → </t>
        </is>
      </c>
      <c r="J14" s="11" t="inlineStr">
        <is>
          <t>bortovoy.com</t>
        </is>
      </c>
    </row>
    <row r="15" ht="36" customHeight="1">
      <c r="A15" s="12" t="inlineStr">
        <is>
          <t>Дата</t>
        </is>
      </c>
      <c r="B15" s="12" t="inlineStr">
        <is>
          <t>Заказчик / объект</t>
        </is>
      </c>
      <c r="C15" s="12" t="inlineStr">
        <is>
          <t>Вид работ</t>
        </is>
      </c>
      <c r="D15" s="12" t="inlineStr">
        <is>
          <t>Начало</t>
        </is>
      </c>
      <c r="E15" s="12" t="inlineStr">
        <is>
          <t>Окончание</t>
        </is>
      </c>
      <c r="F15" s="12" t="inlineStr">
        <is>
          <t>Часов работы</t>
        </is>
      </c>
      <c r="G15" s="12" t="inlineStr">
        <is>
          <t>Простой, ч</t>
        </is>
      </c>
      <c r="H15" s="12" t="inlineStr">
        <is>
          <t>Причина простоя</t>
        </is>
      </c>
      <c r="I15" s="12" t="inlineStr">
        <is>
          <t>Счётчик на конец, м/ч</t>
        </is>
      </c>
      <c r="J15" s="12" t="inlineStr">
        <is>
          <t>Расход топлива, л</t>
        </is>
      </c>
      <c r="K15" s="12" t="inlineStr">
        <is>
          <t>Подпись машиниста</t>
        </is>
      </c>
    </row>
    <row r="16" ht="24" customHeight="1">
      <c r="A16" s="13" t="n">
        <v>46237</v>
      </c>
      <c r="B16" s="14" t="inlineStr">
        <is>
          <t>ООО «Стройинвест», объект «Северный»</t>
        </is>
      </c>
      <c r="C16" s="14" t="inlineStr">
        <is>
          <t>Разработка котлована</t>
        </is>
      </c>
      <c r="D16" s="15" t="n">
        <v>0.3333333333333333</v>
      </c>
      <c r="E16" s="15" t="n">
        <v>0.7083333333333334</v>
      </c>
      <c r="F16" s="16">
        <f>IF(OR($D16="",$E16=""),"",ROUND(($E16-$D16)*24-IF($G16="",0,$G16),1))</f>
        <v/>
      </c>
      <c r="G16" s="16" t="n">
        <v>0.5</v>
      </c>
      <c r="H16" s="14" t="inlineStr">
        <is>
          <t>Ожидание фронта работ</t>
        </is>
      </c>
      <c r="I16" s="17" t="n">
        <v>6288</v>
      </c>
      <c r="J16" s="16" t="n">
        <v>120</v>
      </c>
      <c r="K16" s="14" t="n"/>
    </row>
    <row r="17" ht="24" customHeight="1">
      <c r="A17" s="18" t="n">
        <v>46238</v>
      </c>
      <c r="B17" s="4" t="inlineStr">
        <is>
          <t>ООО «Стройинвест», объект «Северный»</t>
        </is>
      </c>
      <c r="C17" s="4" t="inlineStr">
        <is>
          <t>Разработка котлована</t>
        </is>
      </c>
      <c r="D17" s="19" t="n">
        <v>0.3333333333333333</v>
      </c>
      <c r="E17" s="19" t="n">
        <v>0.75</v>
      </c>
      <c r="F17" s="20">
        <f>IF(OR($D17="",$E17=""),"",ROUND(($E17-$D17)*24-IF($G17="",0,$G17),1))</f>
        <v/>
      </c>
      <c r="G17" s="20" t="n">
        <v>0</v>
      </c>
      <c r="H17" s="4" t="inlineStr">
        <is>
          <t>Нет простоя</t>
        </is>
      </c>
      <c r="I17" s="21" t="n">
        <v>6297</v>
      </c>
      <c r="J17" s="20" t="n">
        <v>135</v>
      </c>
      <c r="K17" s="4" t="n"/>
    </row>
    <row r="18" ht="24" customHeight="1">
      <c r="A18" s="13" t="n">
        <v>46239</v>
      </c>
      <c r="B18" s="14" t="inlineStr">
        <is>
          <t>ООО «Стройинвест», объект «Северный»</t>
        </is>
      </c>
      <c r="C18" s="14" t="inlineStr">
        <is>
          <t>Погрузка грунта в самосвалы</t>
        </is>
      </c>
      <c r="D18" s="15" t="n">
        <v>0.3333333333333333</v>
      </c>
      <c r="E18" s="15" t="n">
        <v>0.6875</v>
      </c>
      <c r="F18" s="16">
        <f>IF(OR($D18="",$E18=""),"",ROUND(($E18-$D18)*24-IF($G18="",0,$G18),1))</f>
        <v/>
      </c>
      <c r="G18" s="16" t="n">
        <v>1.5</v>
      </c>
      <c r="H18" s="14" t="inlineStr">
        <is>
          <t>Неисправность машины</t>
        </is>
      </c>
      <c r="I18" s="17" t="n">
        <v>6304</v>
      </c>
      <c r="J18" s="16" t="n">
        <v>100</v>
      </c>
      <c r="K18" s="14" t="n"/>
    </row>
    <row r="19" ht="24" customHeight="1">
      <c r="A19" s="18" t="n">
        <v>46240</v>
      </c>
      <c r="B19" s="4" t="inlineStr">
        <is>
          <t>Собственные нужды, база</t>
        </is>
      </c>
      <c r="C19" s="4" t="inlineStr">
        <is>
          <t>Плановое ТО-1</t>
        </is>
      </c>
      <c r="D19" s="19" t="n">
        <v>0.375</v>
      </c>
      <c r="E19" s="19" t="n">
        <v>0.5416666666666666</v>
      </c>
      <c r="F19" s="20">
        <f>IF(OR($D19="",$E19=""),"",ROUND(($E19-$D19)*24-IF($G19="",0,$G19),1))</f>
        <v/>
      </c>
      <c r="G19" s="20" t="n">
        <v>4</v>
      </c>
      <c r="H19" s="4" t="inlineStr">
        <is>
          <t>Плановое ТО</t>
        </is>
      </c>
      <c r="I19" s="21" t="n">
        <v>6304</v>
      </c>
      <c r="J19" s="20" t="n">
        <v>0</v>
      </c>
      <c r="K19" s="4" t="n"/>
    </row>
    <row r="20" ht="24" customHeight="1">
      <c r="A20" s="13" t="n">
        <v>46241</v>
      </c>
      <c r="B20" s="14" t="inlineStr">
        <is>
          <t>ООО «Магистраль», объект «Обход»</t>
        </is>
      </c>
      <c r="C20" s="14" t="inlineStr">
        <is>
          <t>Планировка площадки</t>
        </is>
      </c>
      <c r="D20" s="15" t="n">
        <v>0.3333333333333333</v>
      </c>
      <c r="E20" s="15" t="n">
        <v>0.7291666666666666</v>
      </c>
      <c r="F20" s="16">
        <f>IF(OR($D20="",$E20=""),"",ROUND(($E20-$D20)*24-IF($G20="",0,$G20),1))</f>
        <v/>
      </c>
      <c r="G20" s="16" t="n">
        <v>0</v>
      </c>
      <c r="H20" s="14" t="inlineStr">
        <is>
          <t>Нет простоя</t>
        </is>
      </c>
      <c r="I20" s="17" t="n">
        <v>6313</v>
      </c>
      <c r="J20" s="16" t="n">
        <v>128</v>
      </c>
      <c r="K20" s="14" t="n"/>
    </row>
    <row r="21" ht="24" customHeight="1">
      <c r="A21" s="22" t="n"/>
      <c r="B21" s="23" t="n"/>
      <c r="C21" s="23" t="n"/>
      <c r="D21" s="24" t="n"/>
      <c r="E21" s="24" t="n"/>
      <c r="F21" s="25">
        <f>IF(OR($D21="",$E21=""),"",ROUND(($E21-$D21)*24-IF($G21="",0,$G21),1))</f>
        <v/>
      </c>
      <c r="G21" s="25" t="n"/>
      <c r="H21" s="23" t="n"/>
      <c r="I21" s="26" t="n"/>
      <c r="J21" s="25" t="n"/>
      <c r="K21" s="23" t="n"/>
    </row>
    <row r="22" ht="24" customHeight="1">
      <c r="A22" s="27" t="n"/>
      <c r="B22" s="28" t="n"/>
      <c r="C22" s="28" t="n"/>
      <c r="D22" s="29" t="n"/>
      <c r="E22" s="29" t="n"/>
      <c r="F22" s="30">
        <f>IF(OR($D22="",$E22=""),"",ROUND(($E22-$D22)*24-IF($G22="",0,$G22),1))</f>
        <v/>
      </c>
      <c r="G22" s="30" t="n"/>
      <c r="H22" s="28" t="n"/>
      <c r="I22" s="31" t="n"/>
      <c r="J22" s="30" t="n"/>
      <c r="K22" s="28" t="n"/>
    </row>
    <row r="23" ht="24" customHeight="1">
      <c r="A23" s="22" t="n"/>
      <c r="B23" s="23" t="n"/>
      <c r="C23" s="23" t="n"/>
      <c r="D23" s="24" t="n"/>
      <c r="E23" s="24" t="n"/>
      <c r="F23" s="25">
        <f>IF(OR($D23="",$E23=""),"",ROUND(($E23-$D23)*24-IF($G23="",0,$G23),1))</f>
        <v/>
      </c>
      <c r="G23" s="25" t="n"/>
      <c r="H23" s="23" t="n"/>
      <c r="I23" s="26" t="n"/>
      <c r="J23" s="25" t="n"/>
      <c r="K23" s="23" t="n"/>
    </row>
    <row r="24" ht="24" customHeight="1">
      <c r="A24" s="27" t="n"/>
      <c r="B24" s="28" t="n"/>
      <c r="C24" s="28" t="n"/>
      <c r="D24" s="29" t="n"/>
      <c r="E24" s="29" t="n"/>
      <c r="F24" s="30">
        <f>IF(OR($D24="",$E24=""),"",ROUND(($E24-$D24)*24-IF($G24="",0,$G24),1))</f>
        <v/>
      </c>
      <c r="G24" s="30" t="n"/>
      <c r="H24" s="28" t="n"/>
      <c r="I24" s="31" t="n"/>
      <c r="J24" s="30" t="n"/>
      <c r="K24" s="28" t="n"/>
    </row>
    <row r="25" ht="24" customHeight="1">
      <c r="A25" s="22" t="n"/>
      <c r="B25" s="23" t="n"/>
      <c r="C25" s="23" t="n"/>
      <c r="D25" s="24" t="n"/>
      <c r="E25" s="24" t="n"/>
      <c r="F25" s="25">
        <f>IF(OR($D25="",$E25=""),"",ROUND(($E25-$D25)*24-IF($G25="",0,$G25),1))</f>
        <v/>
      </c>
      <c r="G25" s="25" t="n"/>
      <c r="H25" s="23" t="n"/>
      <c r="I25" s="26" t="n"/>
      <c r="J25" s="25" t="n"/>
      <c r="K25" s="23" t="n"/>
    </row>
    <row r="26" ht="24" customHeight="1">
      <c r="A26" s="27" t="n"/>
      <c r="B26" s="28" t="n"/>
      <c r="C26" s="28" t="n"/>
      <c r="D26" s="29" t="n"/>
      <c r="E26" s="29" t="n"/>
      <c r="F26" s="30">
        <f>IF(OR($D26="",$E26=""),"",ROUND(($E26-$D26)*24-IF($G26="",0,$G26),1))</f>
        <v/>
      </c>
      <c r="G26" s="30" t="n"/>
      <c r="H26" s="28" t="n"/>
      <c r="I26" s="31" t="n"/>
      <c r="J26" s="30" t="n"/>
      <c r="K26" s="28" t="n"/>
    </row>
    <row r="27" ht="24" customHeight="1">
      <c r="A27" s="22" t="n"/>
      <c r="B27" s="23" t="n"/>
      <c r="C27" s="23" t="n"/>
      <c r="D27" s="24" t="n"/>
      <c r="E27" s="24" t="n"/>
      <c r="F27" s="25">
        <f>IF(OR($D27="",$E27=""),"",ROUND(($E27-$D27)*24-IF($G27="",0,$G27),1))</f>
        <v/>
      </c>
      <c r="G27" s="25" t="n"/>
      <c r="H27" s="23" t="n"/>
      <c r="I27" s="26" t="n"/>
      <c r="J27" s="25" t="n"/>
      <c r="K27" s="23" t="n"/>
    </row>
    <row r="28" ht="24" customHeight="1">
      <c r="A28" s="27" t="n"/>
      <c r="B28" s="28" t="n"/>
      <c r="C28" s="28" t="n"/>
      <c r="D28" s="29" t="n"/>
      <c r="E28" s="29" t="n"/>
      <c r="F28" s="30">
        <f>IF(OR($D28="",$E28=""),"",ROUND(($E28-$D28)*24-IF($G28="",0,$G28),1))</f>
        <v/>
      </c>
      <c r="G28" s="30" t="n"/>
      <c r="H28" s="28" t="n"/>
      <c r="I28" s="31" t="n"/>
      <c r="J28" s="30" t="n"/>
      <c r="K28" s="28" t="n"/>
    </row>
    <row r="29" ht="24" customHeight="1">
      <c r="A29" s="22" t="n"/>
      <c r="B29" s="23" t="n"/>
      <c r="C29" s="23" t="n"/>
      <c r="D29" s="24" t="n"/>
      <c r="E29" s="24" t="n"/>
      <c r="F29" s="25">
        <f>IF(OR($D29="",$E29=""),"",ROUND(($E29-$D29)*24-IF($G29="",0,$G29),1))</f>
        <v/>
      </c>
      <c r="G29" s="25" t="n"/>
      <c r="H29" s="23" t="n"/>
      <c r="I29" s="26" t="n"/>
      <c r="J29" s="25" t="n"/>
      <c r="K29" s="23" t="n"/>
    </row>
    <row r="30" ht="24" customHeight="1">
      <c r="A30" s="27" t="n"/>
      <c r="B30" s="28" t="n"/>
      <c r="C30" s="28" t="n"/>
      <c r="D30" s="29" t="n"/>
      <c r="E30" s="29" t="n"/>
      <c r="F30" s="30">
        <f>IF(OR($D30="",$E30=""),"",ROUND(($E30-$D30)*24-IF($G30="",0,$G30),1))</f>
        <v/>
      </c>
      <c r="G30" s="30" t="n"/>
      <c r="H30" s="28" t="n"/>
      <c r="I30" s="31" t="n"/>
      <c r="J30" s="30" t="n"/>
      <c r="K30" s="28" t="n"/>
    </row>
    <row r="31" ht="24" customHeight="1">
      <c r="A31" s="22" t="n"/>
      <c r="B31" s="23" t="n"/>
      <c r="C31" s="23" t="n"/>
      <c r="D31" s="24" t="n"/>
      <c r="E31" s="24" t="n"/>
      <c r="F31" s="25">
        <f>IF(OR($D31="",$E31=""),"",ROUND(($E31-$D31)*24-IF($G31="",0,$G31),1))</f>
        <v/>
      </c>
      <c r="G31" s="25" t="n"/>
      <c r="H31" s="23" t="n"/>
      <c r="I31" s="26" t="n"/>
      <c r="J31" s="25" t="n"/>
      <c r="K31" s="23" t="n"/>
    </row>
    <row r="32" ht="24" customHeight="1">
      <c r="A32" s="27" t="n"/>
      <c r="B32" s="28" t="n"/>
      <c r="C32" s="28" t="n"/>
      <c r="D32" s="29" t="n"/>
      <c r="E32" s="29" t="n"/>
      <c r="F32" s="30">
        <f>IF(OR($D32="",$E32=""),"",ROUND(($E32-$D32)*24-IF($G32="",0,$G32),1))</f>
        <v/>
      </c>
      <c r="G32" s="30" t="n"/>
      <c r="H32" s="28" t="n"/>
      <c r="I32" s="31" t="n"/>
      <c r="J32" s="30" t="n"/>
      <c r="K32" s="28" t="n"/>
    </row>
    <row r="33" ht="24" customHeight="1">
      <c r="A33" s="22" t="n"/>
      <c r="B33" s="23" t="n"/>
      <c r="C33" s="23" t="n"/>
      <c r="D33" s="24" t="n"/>
      <c r="E33" s="24" t="n"/>
      <c r="F33" s="25">
        <f>IF(OR($D33="",$E33=""),"",ROUND(($E33-$D33)*24-IF($G33="",0,$G33),1))</f>
        <v/>
      </c>
      <c r="G33" s="25" t="n"/>
      <c r="H33" s="23" t="n"/>
      <c r="I33" s="26" t="n"/>
      <c r="J33" s="25" t="n"/>
      <c r="K33" s="23" t="n"/>
    </row>
    <row r="34" ht="24" customHeight="1">
      <c r="A34" s="27" t="n"/>
      <c r="B34" s="28" t="n"/>
      <c r="C34" s="28" t="n"/>
      <c r="D34" s="29" t="n"/>
      <c r="E34" s="29" t="n"/>
      <c r="F34" s="30">
        <f>IF(OR($D34="",$E34=""),"",ROUND(($E34-$D34)*24-IF($G34="",0,$G34),1))</f>
        <v/>
      </c>
      <c r="G34" s="30" t="n"/>
      <c r="H34" s="28" t="n"/>
      <c r="I34" s="31" t="n"/>
      <c r="J34" s="30" t="n"/>
      <c r="K34" s="28" t="n"/>
    </row>
    <row r="35" ht="24" customHeight="1">
      <c r="A35" s="22" t="n"/>
      <c r="B35" s="23" t="n"/>
      <c r="C35" s="23" t="n"/>
      <c r="D35" s="24" t="n"/>
      <c r="E35" s="24" t="n"/>
      <c r="F35" s="25">
        <f>IF(OR($D35="",$E35=""),"",ROUND(($E35-$D35)*24-IF($G35="",0,$G35),1))</f>
        <v/>
      </c>
      <c r="G35" s="25" t="n"/>
      <c r="H35" s="23" t="n"/>
      <c r="I35" s="26" t="n"/>
      <c r="J35" s="25" t="n"/>
      <c r="K35" s="23" t="n"/>
    </row>
    <row r="36" ht="24" customHeight="1">
      <c r="A36" s="27" t="n"/>
      <c r="B36" s="28" t="n"/>
      <c r="C36" s="28" t="n"/>
      <c r="D36" s="29" t="n"/>
      <c r="E36" s="29" t="n"/>
      <c r="F36" s="30">
        <f>IF(OR($D36="",$E36=""),"",ROUND(($E36-$D36)*24-IF($G36="",0,$G36),1))</f>
        <v/>
      </c>
      <c r="G36" s="30" t="n"/>
      <c r="H36" s="28" t="n"/>
      <c r="I36" s="31" t="n"/>
      <c r="J36" s="30" t="n"/>
      <c r="K36" s="28" t="n"/>
    </row>
    <row r="37" ht="24" customHeight="1">
      <c r="A37" s="22" t="n"/>
      <c r="B37" s="23" t="n"/>
      <c r="C37" s="23" t="n"/>
      <c r="D37" s="24" t="n"/>
      <c r="E37" s="24" t="n"/>
      <c r="F37" s="25">
        <f>IF(OR($D37="",$E37=""),"",ROUND(($E37-$D37)*24-IF($G37="",0,$G37),1))</f>
        <v/>
      </c>
      <c r="G37" s="25" t="n"/>
      <c r="H37" s="23" t="n"/>
      <c r="I37" s="26" t="n"/>
      <c r="J37" s="25" t="n"/>
      <c r="K37" s="23" t="n"/>
    </row>
    <row r="38" ht="24" customHeight="1">
      <c r="A38" s="27" t="n"/>
      <c r="B38" s="28" t="n"/>
      <c r="C38" s="28" t="n"/>
      <c r="D38" s="29" t="n"/>
      <c r="E38" s="29" t="n"/>
      <c r="F38" s="30">
        <f>IF(OR($D38="",$E38=""),"",ROUND(($E38-$D38)*24-IF($G38="",0,$G38),1))</f>
        <v/>
      </c>
      <c r="G38" s="30" t="n"/>
      <c r="H38" s="28" t="n"/>
      <c r="I38" s="31" t="n"/>
      <c r="J38" s="30" t="n"/>
      <c r="K38" s="28" t="n"/>
    </row>
    <row r="39" ht="24" customHeight="1">
      <c r="A39" s="22" t="n"/>
      <c r="B39" s="23" t="n"/>
      <c r="C39" s="23" t="n"/>
      <c r="D39" s="24" t="n"/>
      <c r="E39" s="24" t="n"/>
      <c r="F39" s="25">
        <f>IF(OR($D39="",$E39=""),"",ROUND(($E39-$D39)*24-IF($G39="",0,$G39),1))</f>
        <v/>
      </c>
      <c r="G39" s="25" t="n"/>
      <c r="H39" s="23" t="n"/>
      <c r="I39" s="26" t="n"/>
      <c r="J39" s="25" t="n"/>
      <c r="K39" s="23" t="n"/>
    </row>
    <row r="40" ht="24" customHeight="1">
      <c r="A40" s="27" t="n"/>
      <c r="B40" s="28" t="n"/>
      <c r="C40" s="28" t="n"/>
      <c r="D40" s="29" t="n"/>
      <c r="E40" s="29" t="n"/>
      <c r="F40" s="30">
        <f>IF(OR($D40="",$E40=""),"",ROUND(($E40-$D40)*24-IF($G40="",0,$G40),1))</f>
        <v/>
      </c>
      <c r="G40" s="30" t="n"/>
      <c r="H40" s="28" t="n"/>
      <c r="I40" s="31" t="n"/>
      <c r="J40" s="30" t="n"/>
      <c r="K40" s="28" t="n"/>
    </row>
    <row r="41" ht="24" customHeight="1">
      <c r="A41" s="22" t="n"/>
      <c r="B41" s="23" t="n"/>
      <c r="C41" s="23" t="n"/>
      <c r="D41" s="24" t="n"/>
      <c r="E41" s="24" t="n"/>
      <c r="F41" s="25">
        <f>IF(OR($D41="",$E41=""),"",ROUND(($E41-$D41)*24-IF($G41="",0,$G41),1))</f>
        <v/>
      </c>
      <c r="G41" s="25" t="n"/>
      <c r="H41" s="23" t="n"/>
      <c r="I41" s="26" t="n"/>
      <c r="J41" s="25" t="n"/>
      <c r="K41" s="23" t="n"/>
    </row>
    <row r="42" ht="24" customHeight="1">
      <c r="A42" s="27" t="n"/>
      <c r="B42" s="28" t="n"/>
      <c r="C42" s="28" t="n"/>
      <c r="D42" s="29" t="n"/>
      <c r="E42" s="29" t="n"/>
      <c r="F42" s="30">
        <f>IF(OR($D42="",$E42=""),"",ROUND(($E42-$D42)*24-IF($G42="",0,$G42),1))</f>
        <v/>
      </c>
      <c r="G42" s="30" t="n"/>
      <c r="H42" s="28" t="n"/>
      <c r="I42" s="31" t="n"/>
      <c r="J42" s="30" t="n"/>
      <c r="K42" s="28" t="n"/>
    </row>
    <row r="43" ht="24" customHeight="1">
      <c r="A43" s="22" t="n"/>
      <c r="B43" s="23" t="n"/>
      <c r="C43" s="23" t="n"/>
      <c r="D43" s="24" t="n"/>
      <c r="E43" s="24" t="n"/>
      <c r="F43" s="25">
        <f>IF(OR($D43="",$E43=""),"",ROUND(($E43-$D43)*24-IF($G43="",0,$G43),1))</f>
        <v/>
      </c>
      <c r="G43" s="25" t="n"/>
      <c r="H43" s="23" t="n"/>
      <c r="I43" s="26" t="n"/>
      <c r="J43" s="25" t="n"/>
      <c r="K43" s="23" t="n"/>
    </row>
    <row r="44" ht="24" customHeight="1">
      <c r="A44" s="27" t="n"/>
      <c r="B44" s="28" t="n"/>
      <c r="C44" s="28" t="n"/>
      <c r="D44" s="29" t="n"/>
      <c r="E44" s="29" t="n"/>
      <c r="F44" s="30">
        <f>IF(OR($D44="",$E44=""),"",ROUND(($E44-$D44)*24-IF($G44="",0,$G44),1))</f>
        <v/>
      </c>
      <c r="G44" s="30" t="n"/>
      <c r="H44" s="28" t="n"/>
      <c r="I44" s="31" t="n"/>
      <c r="J44" s="30" t="n"/>
      <c r="K44" s="28" t="n"/>
    </row>
    <row r="45" ht="24" customHeight="1">
      <c r="A45" s="22" t="n"/>
      <c r="B45" s="23" t="n"/>
      <c r="C45" s="23" t="n"/>
      <c r="D45" s="24" t="n"/>
      <c r="E45" s="24" t="n"/>
      <c r="F45" s="25">
        <f>IF(OR($D45="",$E45=""),"",ROUND(($E45-$D45)*24-IF($G45="",0,$G45),1))</f>
        <v/>
      </c>
      <c r="G45" s="25" t="n"/>
      <c r="H45" s="23" t="n"/>
      <c r="I45" s="26" t="n"/>
      <c r="J45" s="25" t="n"/>
      <c r="K45" s="23" t="n"/>
    </row>
    <row r="46" ht="24" customHeight="1">
      <c r="A46" s="27" t="n"/>
      <c r="B46" s="28" t="n"/>
      <c r="C46" s="28" t="n"/>
      <c r="D46" s="29" t="n"/>
      <c r="E46" s="29" t="n"/>
      <c r="F46" s="30">
        <f>IF(OR($D46="",$E46=""),"",ROUND(($E46-$D46)*24-IF($G46="",0,$G46),1))</f>
        <v/>
      </c>
      <c r="G46" s="30" t="n"/>
      <c r="H46" s="28" t="n"/>
      <c r="I46" s="31" t="n"/>
      <c r="J46" s="30" t="n"/>
      <c r="K46" s="28" t="n"/>
    </row>
    <row r="47" ht="22" customHeight="1">
      <c r="A47" s="32" t="inlineStr">
        <is>
          <t>Отработано смен за период</t>
        </is>
      </c>
      <c r="B47" s="33" t="n"/>
      <c r="C47" s="33" t="n"/>
      <c r="D47" s="33" t="n"/>
      <c r="E47" s="33" t="n"/>
      <c r="F47" s="34">
        <f>COUNTIF($F16:$F46,"&gt;0")</f>
        <v/>
      </c>
    </row>
    <row r="48" ht="24" customHeight="1">
      <c r="A48" s="35" t="inlineStr">
        <is>
          <t>Итого часов работы</t>
        </is>
      </c>
      <c r="B48" s="36" t="n"/>
      <c r="C48" s="36" t="n"/>
      <c r="D48" s="36" t="n"/>
      <c r="E48" s="36" t="n"/>
      <c r="F48" s="37">
        <f>IF(SUM($F16:$F46)=0,"",SUM($F16:$F46))</f>
        <v/>
      </c>
    </row>
    <row r="49" ht="22" customHeight="1">
      <c r="A49" s="32" t="inlineStr">
        <is>
          <t>Итого простой, ч</t>
        </is>
      </c>
      <c r="B49" s="33" t="n"/>
      <c r="C49" s="33" t="n"/>
      <c r="D49" s="33" t="n"/>
      <c r="E49" s="33" t="n"/>
      <c r="F49" s="33" t="n"/>
      <c r="G49" s="38">
        <f>IF(SUM($G16:$G46)=0,"",SUM($G16:$G46))</f>
        <v/>
      </c>
    </row>
    <row r="50" ht="22" customHeight="1">
      <c r="A50" s="32" t="inlineStr">
        <is>
          <t>Наработка по счётчику за период, м/ч</t>
        </is>
      </c>
      <c r="B50" s="33" t="n"/>
      <c r="C50" s="33" t="n"/>
      <c r="D50" s="33" t="n"/>
      <c r="E50" s="33" t="n"/>
      <c r="F50" s="33" t="n"/>
      <c r="G50" s="33" t="n"/>
      <c r="H50" s="33" t="n"/>
      <c r="I50" s="34">
        <f>IF(MAX($I16:$I46)=0,"",MAX($I16:$I46)-$C$11)</f>
        <v/>
      </c>
    </row>
    <row r="51" ht="22" customHeight="1">
      <c r="A51" s="32" t="inlineStr">
        <is>
          <t>Итого топлива, л</t>
        </is>
      </c>
      <c r="B51" s="33" t="n"/>
      <c r="C51" s="33" t="n"/>
      <c r="D51" s="33" t="n"/>
      <c r="E51" s="33" t="n"/>
      <c r="F51" s="33" t="n"/>
      <c r="G51" s="33" t="n"/>
      <c r="H51" s="33" t="n"/>
      <c r="I51" s="33" t="n"/>
      <c r="J51" s="38">
        <f>IF(SUM($J16:$J46)=0,"",SUM($J16:$J46))</f>
        <v/>
      </c>
    </row>
    <row r="52" ht="22" customHeight="1">
      <c r="A52" s="32" t="inlineStr">
        <is>
          <t>Фактический расход, л/м-ч</t>
        </is>
      </c>
      <c r="B52" s="33" t="n"/>
      <c r="C52" s="33" t="n"/>
      <c r="D52" s="33" t="n"/>
      <c r="E52" s="33" t="n"/>
      <c r="F52" s="33" t="n"/>
      <c r="G52" s="33" t="n"/>
      <c r="H52" s="33" t="n"/>
      <c r="I52" s="33" t="n"/>
      <c r="J52" s="38">
        <f>IF(OR($F48="",$J51=""),"",ROUND($J51/$F48,1))</f>
        <v/>
      </c>
    </row>
    <row r="53" ht="22" customHeight="1">
      <c r="A53" s="32" t="inlineStr">
        <is>
          <t>Коэффициент использования (работа / работа + простой)</t>
        </is>
      </c>
      <c r="B53" s="33" t="n"/>
      <c r="C53" s="33" t="n"/>
      <c r="D53" s="33" t="n"/>
      <c r="E53" s="33" t="n"/>
      <c r="F53" s="33" t="n"/>
      <c r="G53" s="39">
        <f>IF(SUM($F16:$F46)=0,"",ROUND(SUM($F16:$F46)/(SUM($F16:$F46)+SUM($G16:$G46)),2))</f>
        <v/>
      </c>
    </row>
    <row r="55" ht="28" customHeight="1">
      <c r="A55" s="40" t="inlineStr">
        <is>
          <t>Журнал заполняется в конце смены по памяти или по записке машиниста, а к концу месяца часть смен восстанавливают приблизительно. В приложении машинист сообщает наработку голосом прямо из кабины — с датой и временем.</t>
        </is>
      </c>
    </row>
    <row r="58">
      <c r="A58" s="41" t="inlineStr">
        <is>
          <t>Подписи</t>
        </is>
      </c>
    </row>
    <row r="59" ht="30" customHeight="1">
      <c r="A59" s="42" t="inlineStr">
        <is>
          <t>Журнал подписывается по окончании отчётного периода. Отметку представителя заказчика ставят, когда машина работает по договору и часы предъявляются к оплате.</t>
        </is>
      </c>
    </row>
    <row r="61" ht="26" customHeight="1">
      <c r="A61" s="12" t="inlineStr">
        <is>
          <t>Роль</t>
        </is>
      </c>
      <c r="B61" s="12" t="inlineStr">
        <is>
          <t>ФИО</t>
        </is>
      </c>
      <c r="C61" s="12" t="inlineStr">
        <is>
          <t>Подпись</t>
        </is>
      </c>
      <c r="D61" s="12" t="inlineStr">
        <is>
          <t>Дата</t>
        </is>
      </c>
    </row>
    <row r="62" ht="28" customHeight="1">
      <c r="A62" s="28" t="inlineStr">
        <is>
          <t>Машинист (оператор)</t>
        </is>
      </c>
      <c r="B62" s="28" t="n"/>
      <c r="C62" s="28" t="n"/>
      <c r="D62" s="28" t="n"/>
    </row>
    <row r="63" ht="28" customHeight="1">
      <c r="A63" s="28" t="inlineStr">
        <is>
          <t>Механик участка</t>
        </is>
      </c>
      <c r="B63" s="28" t="n"/>
      <c r="C63" s="28" t="n"/>
      <c r="D63" s="28" t="n"/>
    </row>
    <row r="64" ht="28" customHeight="1">
      <c r="A64" s="28" t="inlineStr">
        <is>
          <t>Начальник участка / производитель работ</t>
        </is>
      </c>
      <c r="B64" s="28" t="n"/>
      <c r="C64" s="28" t="n"/>
      <c r="D64" s="28" t="n"/>
    </row>
    <row r="65" ht="28" customHeight="1">
      <c r="A65" s="28" t="inlineStr">
        <is>
          <t>Представитель заказчика</t>
        </is>
      </c>
      <c r="B65" s="28" t="n"/>
      <c r="C65" s="28" t="n"/>
      <c r="D65" s="28" t="n"/>
    </row>
  </sheetData>
  <mergeCells count="30">
    <mergeCell ref="A48:E48"/>
    <mergeCell ref="A11:B11"/>
    <mergeCell ref="C9:E9"/>
    <mergeCell ref="A1:K1"/>
    <mergeCell ref="A6:B6"/>
    <mergeCell ref="C12:E12"/>
    <mergeCell ref="C11:E11"/>
    <mergeCell ref="A7:B7"/>
    <mergeCell ref="C8:E8"/>
    <mergeCell ref="A59:G59"/>
    <mergeCell ref="C7:E7"/>
    <mergeCell ref="A53:F53"/>
    <mergeCell ref="A12:B12"/>
    <mergeCell ref="A50:H50"/>
    <mergeCell ref="A52:I52"/>
    <mergeCell ref="A5:B5"/>
    <mergeCell ref="A2:K2"/>
    <mergeCell ref="A47:E47"/>
    <mergeCell ref="A8:B8"/>
    <mergeCell ref="C6:E6"/>
    <mergeCell ref="A4:B4"/>
    <mergeCell ref="A49:F49"/>
    <mergeCell ref="A51:I51"/>
    <mergeCell ref="C5:E5"/>
    <mergeCell ref="A55:G55"/>
    <mergeCell ref="A10:B10"/>
    <mergeCell ref="C4:E4"/>
    <mergeCell ref="H14:I14"/>
    <mergeCell ref="A9:B9"/>
    <mergeCell ref="C10:E10"/>
  </mergeCells>
  <conditionalFormatting sqref="H16:H46">
    <cfRule type="cellIs" priority="1" operator="equal" dxfId="0">
      <formula>"Неисправность машины"</formula>
    </cfRule>
  </conditionalFormatting>
  <conditionalFormatting sqref="G16:G46">
    <cfRule type="cellIs" priority="2" operator="greaterThan" dxfId="1">
      <formula>2</formula>
    </cfRule>
  </conditionalFormatting>
  <conditionalFormatting sqref="I16:I46">
    <cfRule type="expression" priority="3" dxfId="1" stopIfTrue="0">
      <formula>AND($B16&lt;&gt;"",$I16="")</formula>
    </cfRule>
  </conditionalFormatting>
  <dataValidations count="2">
    <dataValidation sqref="H16:H46" showDropDown="0" showInputMessage="0" showErrorMessage="0" allowBlank="1" type="list">
      <formula1>"Нет простоя,Неисправность машины,Ожидание фронта работ,Отсутствие топлива,Погодные условия,Отсутствие машиниста,Плановое ТО,Перебазировка"</formula1>
    </dataValidation>
    <dataValidation sqref="K16:K46" showDropDown="0" showInputMessage="0" showErrorMessage="0" allowBlank="1" type="list">
      <formula1>"Дневная,Ночная,Сутки"</formula1>
    </dataValidation>
  </dataValidations>
  <hyperlinks>
    <hyperlink xmlns:r="http://schemas.openxmlformats.org/officeDocument/2006/relationships" ref="J14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17"/>
  <sheetViews>
    <sheetView workbookViewId="0">
      <selection activeCell="A1" sqref="A1"/>
    </sheetView>
  </sheetViews>
  <sheetFormatPr baseColWidth="8" defaultRowHeight="15"/>
  <cols>
    <col width="4" customWidth="1" min="1" max="1"/>
    <col width="112" customWidth="1" min="2" max="2"/>
  </cols>
  <sheetData>
    <row r="1" ht="26" customHeight="1">
      <c r="A1" s="1" t="inlineStr">
        <is>
          <t>Как вести журнал ЭСМ-6</t>
        </is>
      </c>
    </row>
    <row r="2" ht="18" customHeight="1">
      <c r="A2" s="2" t="inlineStr">
        <is>
          <t>Инструкция на одну страницу. Читать 2 минуты.</t>
        </is>
      </c>
    </row>
    <row r="4" ht="45" customHeight="1">
      <c r="A4" s="43" t="n">
        <v>1</v>
      </c>
      <c r="B4" s="44" t="inlineStr">
        <is>
          <t>Заполните шапку один раз на месяц: организация, участок, период, машина с инвентарным номером, машинист и показания счётчика на начало периода. Начальные показания — база, от которой считается месячная наработка.</t>
        </is>
      </c>
    </row>
    <row r="5" ht="30" customHeight="1">
      <c r="A5" s="45" t="n">
        <v>2</v>
      </c>
      <c r="B5" s="46" t="inlineStr">
        <is>
          <t>Каждый рабочий день — одна строка. Заказчик и объект пишутся так, как они названы в договоре: именно по этим строкам потом подписывается справка и предъявляются часы к оплате.</t>
        </is>
      </c>
    </row>
    <row r="6" ht="30" customHeight="1">
      <c r="A6" s="43" t="n">
        <v>3</v>
      </c>
      <c r="B6" s="44" t="inlineStr">
        <is>
          <t>Время начала и окончания вводите как 08:00 и 17:00. Часы работы считаются формулой: разница времени минус простой. Вручную это поле не трогайте, иначе формула сотрётся.</t>
        </is>
      </c>
    </row>
    <row r="7" ht="45" customHeight="1">
      <c r="A7" s="45" t="n">
        <v>4</v>
      </c>
      <c r="B7" s="46" t="inlineStr">
        <is>
          <t>Простой указывайте честно и с причиной из списка: неисправность, ожидание фронта работ, погода, ТО, перебазировка. Простой больше двух часов подсвечивается — по этой колонке видно, где парк теряет деньги.</t>
        </is>
      </c>
    </row>
    <row r="8" ht="45" customHeight="1">
      <c r="A8" s="43" t="n">
        <v>5</v>
      </c>
      <c r="B8" s="44" t="inlineStr">
        <is>
          <t>Показания счётчика на конец дня — обязательное поле в дни, когда машина работала. Если заказчик указан, а счётчик пуст, клетка подсвечивается красным: такую строку через месяц восстановить нечем.</t>
        </is>
      </c>
    </row>
    <row r="9" ht="45" customHeight="1">
      <c r="A9" s="45" t="n">
        <v>6</v>
      </c>
      <c r="B9" s="46" t="inlineStr">
        <is>
          <t>В конце месяца проверьте итоги: смен, часов работы, простоя, наработка по счётчику, топливо и фактический расход на моточас. Расхождение фактического расхода с нормой больше чем на 10 процентов — повод разбираться.</t>
        </is>
      </c>
    </row>
    <row r="10" ht="45" customHeight="1">
      <c r="A10" s="43" t="n">
        <v>7</v>
      </c>
      <c r="B10" s="44" t="inlineStr">
        <is>
          <t>Распечатайте, подпишите у машиниста и механика. Если машина работала по договору — отметка представителя заказчика. Журнал остаётся в деле машины: по нему заполняются справки и сверяются акты.</t>
        </is>
      </c>
    </row>
    <row r="12" ht="30" customHeight="1">
      <c r="B12" s="47" t="inlineStr">
        <is>
          <t>ЭСМ-6 с 2013 года не обязателен в качестве унифицированной формы, но остаётся самым удобным бланком: в нём уже есть всё, что спросит заказчик и бухгалтерия. Организация вправе утвердить его своим приказом.</t>
        </is>
      </c>
    </row>
    <row r="14">
      <c r="B14" s="47" t="inlineStr">
        <is>
          <t>Строки-примеры выделены серым курсивом. Удалите примеры перед работой — формулы останутся.</t>
        </is>
      </c>
    </row>
    <row r="16">
      <c r="B16" s="48" t="inlineStr">
        <is>
          <t>Этот журнал может вестись сам — голосом из чата. Приложение «Бортовой»:</t>
        </is>
      </c>
    </row>
    <row r="17">
      <c r="B17" s="49" t="inlineStr">
        <is>
          <t>bortovoy.com</t>
        </is>
      </c>
    </row>
  </sheetData>
  <mergeCells count="2">
    <mergeCell ref="A2:B2"/>
    <mergeCell ref="A1:B1"/>
  </mergeCells>
  <hyperlinks>
    <hyperlink xmlns:r="http://schemas.openxmlformats.org/officeDocument/2006/relationships" ref="B17" r:id="rId1"/>
  </hyperlinks>
  <pageMargins left="0.3" right="0.3" top="0.5" bottom="0.5" header="0.2" footer="0.2"/>
  <pageSetup orientation="portrait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F49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  <col width="4" customWidth="1" min="4" max="4"/>
    <col width="26" customWidth="1" min="5" max="5"/>
    <col width="22" customWidth="1" min="6" max="6"/>
  </cols>
  <sheetData>
    <row r="1" ht="26" customHeight="1">
      <c r="A1" s="1" t="inlineStr">
        <is>
          <t>Где Excel заканчивается</t>
        </is>
      </c>
    </row>
    <row r="2" ht="18" customHeight="1">
      <c r="A2" s="2" t="inlineStr">
        <is>
          <t>Честная граница таблицы — и что в этом месте делает приложение.</t>
        </is>
      </c>
    </row>
    <row r="4" ht="44" customHeight="1">
      <c r="A4" s="47" t="inlineStr">
        <is>
          <t>Этот файл честно работает первые месяцы. Ниже — семь мест, где он перестаёт справляться, и что в этих местах делает приложение. Это не замена таблице, а следующий шаг — те же поля, только заполняет их не человек.</t>
        </is>
      </c>
    </row>
    <row r="6" ht="30" customHeight="1">
      <c r="A6" s="12" t="inlineStr">
        <is>
          <t>Ситуация</t>
        </is>
      </c>
      <c r="B6" s="12" t="inlineStr">
        <is>
          <t>Что происходит в этом файле</t>
        </is>
      </c>
      <c r="C6" s="12" t="inlineStr">
        <is>
          <t>Что происходит в Бортовом</t>
        </is>
      </c>
    </row>
    <row r="7" ht="32" customHeight="1">
      <c r="A7" s="50" t="inlineStr">
        <is>
          <t>Водитель сообщил наработку из поля</t>
        </is>
      </c>
      <c r="B7" s="28" t="inlineStr">
        <is>
          <t>Позвонил или написал в мессенджер, инженер переписывает в таблицу вечером</t>
        </is>
      </c>
      <c r="C7" s="51" t="inlineStr">
        <is>
          <t>Сказал голосом в чат машины — запись встала в журнал сразу</t>
        </is>
      </c>
    </row>
    <row r="8" ht="32" customHeight="1">
      <c r="A8" s="52" t="inlineStr">
        <is>
          <t>Подошёл срок ТО</t>
        </is>
      </c>
      <c r="B8" s="23" t="inlineStr">
        <is>
          <t>Файл молчит, пока его не откроют и не посмотрят колонку статуса</t>
        </is>
      </c>
      <c r="C8" s="53" t="inlineStr">
        <is>
          <t>Приходит сообщение в чат машины за 25–50 моточасов до срока</t>
        </is>
      </c>
    </row>
    <row r="9" ht="32" customHeight="1">
      <c r="A9" s="50" t="inlineStr">
        <is>
          <t>Дефект с фотографией</t>
        </is>
      </c>
      <c r="B9" s="28" t="inlineStr">
        <is>
          <t>Фото остаётся в телефоне или в переписке, в строке только описание словами</t>
        </is>
      </c>
      <c r="C9" s="51" t="inlineStr">
        <is>
          <t>Фото прикреплено к записи о дефекте и остаётся в журнале машины</t>
        </is>
      </c>
    </row>
    <row r="10" ht="32" customHeight="1">
      <c r="A10" s="52" t="inlineStr">
        <is>
          <t>Инженер уволился или в отпуске</t>
        </is>
      </c>
      <c r="B10" s="23" t="inlineStr">
        <is>
          <t>Файл лежит на его компьютере, актуальную версию ищут по почте</t>
        </is>
      </c>
      <c r="C10" s="53" t="inlineStr">
        <is>
          <t>Данные в общей базе, доступ у всех, кому его дали</t>
        </is>
      </c>
    </row>
    <row r="11" ht="32" customHeight="1">
      <c r="A11" s="50" t="inlineStr">
        <is>
          <t>Руководитель просит сводку по парку</t>
        </is>
      </c>
      <c r="B11" s="28" t="inlineStr">
        <is>
          <t>Инженер собирает её вручную и присылает файл, к вечеру он устарел</t>
        </is>
      </c>
      <c r="C11" s="51" t="inlineStr">
        <is>
          <t>Руководитель открывает кабинет и видит текущее состояние сам</t>
        </is>
      </c>
    </row>
    <row r="12" ht="32" customHeight="1">
      <c r="A12" s="52" t="inlineStr">
        <is>
          <t>Спор: кто сказал 6420 моточасов</t>
        </is>
      </c>
      <c r="B12" s="23" t="inlineStr">
        <is>
          <t>В ячейке только число, автора и время внесения не видно</t>
        </is>
      </c>
      <c r="C12" s="53" t="inlineStr">
        <is>
          <t>У записи есть автор, время, исходное голосовое и фото</t>
        </is>
      </c>
    </row>
    <row r="13" ht="32" customHeight="1">
      <c r="A13" s="50" t="inlineStr">
        <is>
          <t>30 машин и три гаража</t>
        </is>
      </c>
      <c r="B13" s="28" t="inlineStr">
        <is>
          <t>Файлы расходятся по копиям, кто-то правит устаревшую версию</t>
        </is>
      </c>
      <c r="C13" s="51" t="inlineStr">
        <is>
          <t>Одна база на организацию, у каждой машины свой чат</t>
        </is>
      </c>
    </row>
    <row r="15">
      <c r="A15" s="41" t="inlineStr">
        <is>
          <t>Сколько стоит вести таблицу руками</t>
        </is>
      </c>
    </row>
    <row r="16">
      <c r="A16" s="9" t="inlineStr">
        <is>
          <t>Цифры подставьте свои — формулы открыты.</t>
        </is>
      </c>
    </row>
    <row r="17" ht="22" customHeight="1">
      <c r="A17" s="28" t="inlineStr">
        <is>
          <t>Машин в парке</t>
        </is>
      </c>
      <c r="B17" s="54" t="n">
        <v>15</v>
      </c>
    </row>
    <row r="18" ht="22" customHeight="1">
      <c r="A18" s="28" t="inlineStr">
        <is>
          <t>Минут на одну машину в неделю: собрать и внести данные</t>
        </is>
      </c>
      <c r="B18" s="54" t="n">
        <v>10</v>
      </c>
    </row>
    <row r="19" ht="22" customHeight="1">
      <c r="A19" s="28" t="inlineStr">
        <is>
          <t>Ставка инженера, ₽ в час</t>
        </is>
      </c>
      <c r="B19" s="54" t="n">
        <v>600</v>
      </c>
    </row>
    <row r="20" ht="22" customHeight="1">
      <c r="A20" s="28" t="inlineStr">
        <is>
          <t>Потерянных записей в месяц</t>
        </is>
      </c>
      <c r="B20" s="54" t="n">
        <v>3</v>
      </c>
    </row>
    <row r="22" ht="24" customHeight="1">
      <c r="A22" s="55" t="inlineStr">
        <is>
          <t>Часов в год на ведение таблицы</t>
        </is>
      </c>
      <c r="B22" s="56">
        <f>ROUND($B$17*$B$18*52/60,0)</f>
        <v/>
      </c>
    </row>
    <row r="23" ht="24" customHeight="1">
      <c r="A23" s="55" t="inlineStr">
        <is>
          <t>Это стоит в год</t>
        </is>
      </c>
      <c r="B23" s="57">
        <f>ROUND($B$17*$B$18*52/60*$B$19,0)</f>
        <v/>
      </c>
    </row>
    <row r="24" ht="24" customHeight="1">
      <c r="A24" s="55" t="inlineStr">
        <is>
          <t>Записей без источника за год</t>
        </is>
      </c>
      <c r="B24" s="58">
        <f>$B$20*12</f>
        <v/>
      </c>
    </row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22" customHeight="1">
      <c r="E33" s="47" t="inlineStr">
        <is>
          <t>Наведите камеру — приложение бесплатно, iOS и Android</t>
        </is>
      </c>
    </row>
    <row r="34" ht="15" customHeight="1"/>
    <row r="35" ht="15" customHeight="1">
      <c r="E35" s="49" t="inlineStr">
        <is>
          <t>bortovoy.com</t>
        </is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>
      <c r="A47" s="2" t="inlineStr">
        <is>
          <t>Чат машины: голос → запись</t>
        </is>
      </c>
      <c r="C47" s="2" t="inlineStr">
        <is>
          <t>Журнал машины: каждая запись с автором и временем</t>
        </is>
      </c>
    </row>
    <row r="49">
      <c r="A49" s="9" t="inlineStr">
        <is>
          <t>Сделано командой Бортового · bortovoy.com · вопросы — в чат помощника в приложении</t>
        </is>
      </c>
    </row>
  </sheetData>
  <mergeCells count="6">
    <mergeCell ref="E33:F34"/>
    <mergeCell ref="A49:C49"/>
    <mergeCell ref="A1:C1"/>
    <mergeCell ref="A16:C16"/>
    <mergeCell ref="A4:C4"/>
    <mergeCell ref="A2:C2"/>
  </mergeCells>
  <hyperlinks>
    <hyperlink xmlns:r="http://schemas.openxmlformats.org/officeDocument/2006/relationships" ref="E35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  <drawing xmlns:r="http://schemas.openxmlformats.org/officeDocument/2006/relationships" r:id="rId2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F4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0" customWidth="1" min="2" max="2"/>
    <col width="10" customWidth="1" min="3" max="3"/>
    <col width="10" customWidth="1" min="4" max="4"/>
    <col width="62" customWidth="1" min="5" max="5"/>
    <col width="10" customWidth="1" min="6" max="6"/>
  </cols>
  <sheetData>
    <row r="1" ht="26" customHeight="1">
      <c r="A1" s="1" t="inlineStr">
        <is>
          <t>Справочник</t>
        </is>
      </c>
    </row>
    <row r="2" ht="18" customHeight="1">
      <c r="A2" s="2" t="inlineStr">
        <is>
          <t>Интервалы ТО по классам техники и списки значений. Правьте под свою технику — формулы на других листах подтянут новые числа.</t>
        </is>
      </c>
    </row>
    <row r="4" ht="32" customHeight="1">
      <c r="A4" s="12" t="inlineStr">
        <is>
          <t>Класс техники</t>
        </is>
      </c>
      <c r="B4" s="12" t="inlineStr">
        <is>
          <t>ТО-1</t>
        </is>
      </c>
      <c r="C4" s="12" t="inlineStr">
        <is>
          <t>ТО-2</t>
        </is>
      </c>
      <c r="D4" s="12" t="inlineStr">
        <is>
          <t>ТО-3</t>
        </is>
      </c>
      <c r="E4" s="12" t="inlineStr">
        <is>
          <t>Как в регламенте</t>
        </is>
      </c>
      <c r="F4" s="12" t="inlineStr">
        <is>
          <t>Единица</t>
        </is>
      </c>
    </row>
    <row r="5">
      <c r="A5" s="28" t="inlineStr">
        <is>
          <t>Экскаватор гусеничный</t>
        </is>
      </c>
      <c r="B5" s="59" t="n">
        <v>50</v>
      </c>
      <c r="C5" s="59" t="n">
        <v>250</v>
      </c>
      <c r="D5" s="59" t="n">
        <v>500</v>
      </c>
      <c r="E5" s="28" t="inlineStr">
        <is>
          <t>ТО-1 каждые 50-100 м/ч, ТО-2 250 м/ч, ТО-3 500 м/ч</t>
        </is>
      </c>
      <c r="F5" s="28" t="inlineStr">
        <is>
          <t>м/ч</t>
        </is>
      </c>
    </row>
    <row r="6">
      <c r="A6" s="23" t="inlineStr">
        <is>
          <t>Бульдозер</t>
        </is>
      </c>
      <c r="B6" s="60" t="n">
        <v>50</v>
      </c>
      <c r="C6" s="60" t="n">
        <v>250</v>
      </c>
      <c r="D6" s="60" t="n">
        <v>1000</v>
      </c>
      <c r="E6" s="23" t="inlineStr">
        <is>
          <t>ТО-1 50-100 м/ч, ТО-2 250 м/ч, ТО-3 1000 м/ч</t>
        </is>
      </c>
      <c r="F6" s="23" t="inlineStr">
        <is>
          <t>м/ч</t>
        </is>
      </c>
    </row>
    <row r="7">
      <c r="A7" s="28" t="inlineStr">
        <is>
          <t>Погрузчик фронтальный</t>
        </is>
      </c>
      <c r="B7" s="59" t="n">
        <v>50</v>
      </c>
      <c r="C7" s="59" t="n">
        <v>250</v>
      </c>
      <c r="D7" s="59" t="n">
        <v>500</v>
      </c>
      <c r="E7" s="28" t="inlineStr">
        <is>
          <t>ТО-1 50 м/ч, ТО-2 250 м/ч, ТО-3 500 м/ч</t>
        </is>
      </c>
      <c r="F7" s="28" t="inlineStr">
        <is>
          <t>м/ч</t>
        </is>
      </c>
    </row>
    <row r="8">
      <c r="A8" s="23" t="inlineStr">
        <is>
          <t>Автокран</t>
        </is>
      </c>
      <c r="B8" s="60" t="n">
        <v>50</v>
      </c>
      <c r="C8" s="60" t="n">
        <v>250</v>
      </c>
      <c r="D8" s="60" t="n">
        <v>750</v>
      </c>
      <c r="E8" s="23" t="inlineStr">
        <is>
          <t>ТО-1 50 м/ч, ТО-2 250 м/ч, ТО-3 750-1000 м/ч</t>
        </is>
      </c>
      <c r="F8" s="23" t="inlineStr">
        <is>
          <t>м/ч</t>
        </is>
      </c>
    </row>
    <row r="9">
      <c r="A9" s="28" t="inlineStr">
        <is>
          <t>Грузовик / самосвал</t>
        </is>
      </c>
      <c r="B9" s="59" t="n">
        <v>10000</v>
      </c>
      <c r="C9" s="59" t="n">
        <v>20000</v>
      </c>
      <c r="D9" s="59" t="n">
        <v>40000</v>
      </c>
      <c r="E9" s="28" t="inlineStr">
        <is>
          <t>ТО-1 10 000 км или 250 м/ч, ТО-2 20 000 км или 500 м/ч, ТО-3 40 000 км или 1000 м/ч</t>
        </is>
      </c>
      <c r="F9" s="28" t="inlineStr">
        <is>
          <t>км</t>
        </is>
      </c>
    </row>
    <row r="10">
      <c r="A10" s="23" t="inlineStr">
        <is>
          <t>Трактор колёсный</t>
        </is>
      </c>
      <c r="B10" s="60" t="n">
        <v>50</v>
      </c>
      <c r="C10" s="60" t="n">
        <v>250</v>
      </c>
      <c r="D10" s="60" t="n">
        <v>1000</v>
      </c>
      <c r="E10" s="23" t="inlineStr">
        <is>
          <t>ТО-1 50-125 м/ч, ТО-2 250-500 м/ч, ТО-3 1000 м/ч</t>
        </is>
      </c>
      <c r="F10" s="23" t="inlineStr">
        <is>
          <t>м/ч</t>
        </is>
      </c>
    </row>
    <row r="12">
      <c r="A12" s="41" t="inlineStr">
        <is>
          <t>Условия эксплуатации и коэффициент интервала</t>
        </is>
      </c>
    </row>
    <row r="13">
      <c r="A13" s="28" t="inlineStr">
        <is>
          <t>Нормальные</t>
        </is>
      </c>
      <c r="B13" s="61" t="n">
        <v>1</v>
      </c>
    </row>
    <row r="14">
      <c r="A14" s="28" t="inlineStr">
        <is>
          <t>Тяжёлые</t>
        </is>
      </c>
      <c r="B14" s="61" t="n">
        <v>0.75</v>
      </c>
    </row>
    <row r="17">
      <c r="A17" s="41" t="inlineStr">
        <is>
          <t>Приоритеты ремонтов</t>
        </is>
      </c>
    </row>
    <row r="18">
      <c r="A18" s="28" t="inlineStr">
        <is>
          <t>A</t>
        </is>
      </c>
      <c r="B18" s="48" t="inlineStr">
        <is>
          <t>Срочно: угроза безопасности или поломки основного узла (течь топлива, отказ тормозов, трещина в раме)</t>
        </is>
      </c>
    </row>
    <row r="19">
      <c r="A19" s="28" t="inlineStr">
        <is>
          <t>B</t>
        </is>
      </c>
      <c r="B19" s="48" t="inlineStr">
        <is>
          <t>При первой возможности: снижает производительность (износ режущей кромки, вялая гидравлика)</t>
        </is>
      </c>
    </row>
    <row r="20">
      <c r="A20" s="28" t="inlineStr">
        <is>
          <t>C</t>
        </is>
      </c>
      <c r="B20" s="48" t="inlineStr">
        <is>
          <t>Отложить до планового ТО: косметика (царапина, датчик температуры в кабине)</t>
        </is>
      </c>
    </row>
    <row r="23">
      <c r="A23" s="41" t="inlineStr">
        <is>
          <t>Типы событий</t>
        </is>
      </c>
    </row>
    <row r="24">
      <c r="A24" s="28" t="inlineStr">
        <is>
          <t>ТО-1</t>
        </is>
      </c>
      <c r="B24" s="48" t="n"/>
    </row>
    <row r="25">
      <c r="A25" s="28" t="inlineStr">
        <is>
          <t>ТО-2</t>
        </is>
      </c>
      <c r="B25" s="48" t="n"/>
    </row>
    <row r="26">
      <c r="A26" s="28" t="inlineStr">
        <is>
          <t>ТО-3</t>
        </is>
      </c>
      <c r="B26" s="48" t="n"/>
    </row>
    <row r="27">
      <c r="A27" s="28" t="inlineStr">
        <is>
          <t>СО (сезонное)</t>
        </is>
      </c>
      <c r="B27" s="48" t="n"/>
    </row>
    <row r="28">
      <c r="A28" s="28" t="inlineStr">
        <is>
          <t>Ремонт</t>
        </is>
      </c>
      <c r="B28" s="48" t="n"/>
    </row>
    <row r="29">
      <c r="A29" s="28" t="inlineStr">
        <is>
          <t>Заправка</t>
        </is>
      </c>
      <c r="B29" s="48" t="n"/>
    </row>
    <row r="30">
      <c r="A30" s="28" t="inlineStr">
        <is>
          <t>Дефект</t>
        </is>
      </c>
      <c r="B30" s="48" t="n"/>
    </row>
    <row r="31">
      <c r="A31" s="28" t="inlineStr">
        <is>
          <t>Осмотр</t>
        </is>
      </c>
      <c r="B31" s="48" t="n"/>
    </row>
    <row r="34">
      <c r="A34" s="41" t="inlineStr">
        <is>
          <t>Статусы</t>
        </is>
      </c>
    </row>
    <row r="35">
      <c r="A35" s="28" t="inlineStr">
        <is>
          <t>Запланировано</t>
        </is>
      </c>
      <c r="B35" s="48" t="n"/>
    </row>
    <row r="36">
      <c r="A36" s="28" t="inlineStr">
        <is>
          <t>В работе</t>
        </is>
      </c>
      <c r="B36" s="48" t="n"/>
    </row>
    <row r="37">
      <c r="A37" s="28" t="inlineStr">
        <is>
          <t>Выполнено</t>
        </is>
      </c>
      <c r="B37" s="48" t="n"/>
    </row>
    <row r="38">
      <c r="A38" s="28" t="inlineStr">
        <is>
          <t>Просрочено</t>
        </is>
      </c>
      <c r="B38" s="48" t="n"/>
    </row>
    <row r="40">
      <c r="A40" s="41" t="inlineStr">
        <is>
          <t>Причины простоя</t>
        </is>
      </c>
    </row>
    <row r="41">
      <c r="A41" s="28" t="inlineStr">
        <is>
          <t>Нет простоя</t>
        </is>
      </c>
    </row>
    <row r="42">
      <c r="A42" s="28" t="inlineStr">
        <is>
          <t>Неисправность машины</t>
        </is>
      </c>
    </row>
    <row r="43">
      <c r="A43" s="28" t="inlineStr">
        <is>
          <t>Ожидание фронта работ</t>
        </is>
      </c>
    </row>
    <row r="44">
      <c r="A44" s="28" t="inlineStr">
        <is>
          <t>Отсутствие топлива</t>
        </is>
      </c>
    </row>
    <row r="45">
      <c r="A45" s="28" t="inlineStr">
        <is>
          <t>Погодные условия</t>
        </is>
      </c>
    </row>
    <row r="46">
      <c r="A46" s="28" t="inlineStr">
        <is>
          <t>Отсутствие машиниста</t>
        </is>
      </c>
    </row>
    <row r="47">
      <c r="A47" s="28" t="inlineStr">
        <is>
          <t>Плановое ТО</t>
        </is>
      </c>
    </row>
    <row r="48">
      <c r="A48" s="28" t="inlineStr">
        <is>
          <t>Перебазировка</t>
        </is>
      </c>
    </row>
  </sheetData>
  <mergeCells count="2">
    <mergeCell ref="A2:F2"/>
    <mergeCell ref="A1:F1"/>
  </mergeCell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2026-08-29T11:28:59Z</dcterms:created>
  <dcterms:modified xsi:type="dcterms:W3CDTF">2026-08-29T11:28:59Z</dcterms:modified>
</cp:coreProperties>
</file>